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A:\MARCHES CONTRATS\Marchés\THOMAS BOULLE\2026\Marché de fournitures\Besoin N° XXX Archivage et courriers recommandés\00 Prépa\"/>
    </mc:Choice>
  </mc:AlternateContent>
  <bookViews>
    <workbookView xWindow="0" yWindow="0" windowWidth="20490" windowHeight="7350"/>
  </bookViews>
  <sheets>
    <sheet name="BPU" sheetId="3" r:id="rId1"/>
    <sheet name="DQE 2026" sheetId="10" r:id="rId2"/>
    <sheet name="Feuil3" sheetId="9" state="hidden" r:id="rId3"/>
  </sheets>
  <definedNames>
    <definedName name="_xlnm.Print_Area" localSheetId="0">BPU!$A$1:$G$78</definedName>
    <definedName name="_xlnm.Print_Area" localSheetId="1">'DQE 2026'!$A$1:$H$83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5" i="10" l="1"/>
  <c r="A74" i="10"/>
  <c r="A70" i="10"/>
  <c r="A66" i="10"/>
  <c r="A65" i="10"/>
  <c r="A64" i="10"/>
  <c r="A58" i="10"/>
  <c r="A59" i="10"/>
  <c r="A57" i="10"/>
  <c r="A52" i="10"/>
  <c r="A48" i="10"/>
  <c r="A49" i="10"/>
  <c r="A50" i="10"/>
  <c r="A51" i="10"/>
  <c r="A47" i="10"/>
  <c r="A37" i="10"/>
  <c r="A38" i="10"/>
  <c r="A39" i="10"/>
  <c r="A40" i="10"/>
  <c r="A41" i="10"/>
  <c r="A36" i="10"/>
  <c r="A27" i="10"/>
  <c r="A28" i="10"/>
  <c r="A29" i="10"/>
  <c r="A30" i="10"/>
  <c r="A31" i="10"/>
  <c r="A32" i="10"/>
  <c r="A26" i="10"/>
  <c r="A8" i="10"/>
  <c r="A9" i="10"/>
  <c r="A10" i="10"/>
  <c r="A11" i="10"/>
  <c r="A7" i="10"/>
  <c r="A16" i="10"/>
  <c r="A17" i="10"/>
  <c r="A18" i="10"/>
  <c r="A19" i="10"/>
  <c r="A20" i="10"/>
  <c r="A21" i="10"/>
  <c r="A15" i="10"/>
  <c r="E21" i="10"/>
  <c r="B21" i="10"/>
  <c r="E19" i="10"/>
  <c r="B19" i="10"/>
  <c r="E8" i="10"/>
  <c r="B8" i="10"/>
  <c r="F19" i="3" l="1"/>
  <c r="F21" i="3"/>
  <c r="A24" i="3" l="1"/>
  <c r="B50" i="10" l="1"/>
  <c r="B51" i="10" s="1"/>
  <c r="B32" i="10"/>
  <c r="B53" i="10" s="1"/>
  <c r="B31" i="10"/>
  <c r="B52" i="10" s="1"/>
  <c r="B20" i="10"/>
  <c r="B18" i="10"/>
  <c r="B17" i="10"/>
  <c r="B16" i="10"/>
  <c r="B15" i="10"/>
  <c r="C9" i="10"/>
  <c r="E73" i="10"/>
  <c r="D73" i="10"/>
  <c r="C73" i="10"/>
  <c r="B73" i="10"/>
  <c r="A72" i="10"/>
  <c r="A69" i="10"/>
  <c r="A68" i="10"/>
  <c r="B59" i="10"/>
  <c r="B58" i="10"/>
  <c r="B57" i="10"/>
  <c r="E56" i="10"/>
  <c r="C56" i="10"/>
  <c r="B49" i="10"/>
  <c r="B48" i="10"/>
  <c r="B47" i="10"/>
  <c r="A45" i="10"/>
  <c r="A34" i="10"/>
  <c r="A25" i="10"/>
  <c r="A46" i="10" s="1"/>
  <c r="A24" i="10"/>
  <c r="E14" i="10"/>
  <c r="E69" i="10" s="1"/>
  <c r="D14" i="10"/>
  <c r="D25" i="10" s="1"/>
  <c r="C14" i="10"/>
  <c r="C69" i="10" s="1"/>
  <c r="B14" i="10"/>
  <c r="B25" i="10" s="1"/>
  <c r="C56" i="3"/>
  <c r="C55" i="3"/>
  <c r="F40" i="3"/>
  <c r="F39" i="3"/>
  <c r="F38" i="3"/>
  <c r="F37" i="3"/>
  <c r="F36" i="3"/>
  <c r="B69" i="10" l="1"/>
  <c r="B46" i="10"/>
  <c r="B35" i="10"/>
  <c r="B56" i="10" s="1"/>
  <c r="B63" i="10" s="1"/>
  <c r="D46" i="10"/>
  <c r="D63" i="10" s="1"/>
  <c r="D35" i="10"/>
  <c r="D56" i="10" s="1"/>
  <c r="C25" i="10"/>
  <c r="C46" i="10" s="1"/>
  <c r="C63" i="10" s="1"/>
  <c r="E25" i="10"/>
  <c r="E46" i="10" s="1"/>
  <c r="E63" i="10" s="1"/>
  <c r="D69" i="10"/>
  <c r="A35" i="10"/>
  <c r="A56" i="10" s="1"/>
  <c r="A63" i="10" s="1"/>
  <c r="F53" i="3" l="1"/>
  <c r="D53" i="3"/>
  <c r="C54" i="3"/>
  <c r="F55" i="3"/>
  <c r="F56" i="3"/>
  <c r="A68" i="3"/>
  <c r="A52" i="3"/>
  <c r="A33" i="3"/>
  <c r="F61" i="3"/>
  <c r="F62" i="3"/>
  <c r="E66" i="10" s="1"/>
  <c r="F60" i="3"/>
  <c r="F54" i="3"/>
  <c r="F35" i="3"/>
  <c r="A65" i="3"/>
  <c r="F66" i="3"/>
  <c r="E70" i="10" s="1"/>
  <c r="F45" i="3"/>
  <c r="F46" i="3"/>
  <c r="F47" i="3"/>
  <c r="F48" i="3"/>
  <c r="F49" i="3"/>
  <c r="F50" i="3"/>
  <c r="F51" i="3"/>
  <c r="F71" i="3"/>
  <c r="E75" i="10" s="1"/>
  <c r="F70" i="3"/>
  <c r="C51" i="3"/>
  <c r="A53" i="10"/>
  <c r="F32" i="3"/>
  <c r="D32" i="10" s="1"/>
  <c r="C45" i="3"/>
  <c r="C46" i="3"/>
  <c r="C47" i="3"/>
  <c r="C48" i="3"/>
  <c r="C49" i="3"/>
  <c r="C50" i="3"/>
  <c r="F31" i="3"/>
  <c r="D31" i="10" s="1"/>
  <c r="F30" i="3"/>
  <c r="D30" i="10" s="1"/>
  <c r="F29" i="3"/>
  <c r="D29" i="10" s="1"/>
  <c r="F28" i="3"/>
  <c r="D28" i="10" s="1"/>
  <c r="F27" i="3"/>
  <c r="D27" i="10" s="1"/>
  <c r="F26" i="3"/>
  <c r="D26" i="10" s="1"/>
  <c r="A25" i="3"/>
  <c r="A44" i="3" s="1"/>
  <c r="F15" i="3"/>
  <c r="E15" i="10" s="1"/>
  <c r="F16" i="3"/>
  <c r="E16" i="10" s="1"/>
  <c r="F17" i="3"/>
  <c r="E17" i="10" s="1"/>
  <c r="B14" i="3"/>
  <c r="B65" i="3" s="1"/>
  <c r="D14" i="3"/>
  <c r="D25" i="3" s="1"/>
  <c r="D44" i="3" s="1"/>
  <c r="D59" i="3" s="1"/>
  <c r="E14" i="3"/>
  <c r="E65" i="3" s="1"/>
  <c r="F14" i="3"/>
  <c r="F25" i="3" s="1"/>
  <c r="F44" i="3" s="1"/>
  <c r="F59" i="3" s="1"/>
  <c r="C14" i="3"/>
  <c r="C25" i="3" s="1"/>
  <c r="C44" i="3" s="1"/>
  <c r="F11" i="3"/>
  <c r="E11" i="10" s="1"/>
  <c r="F18" i="3"/>
  <c r="E18" i="10" s="1"/>
  <c r="E71" i="10" l="1"/>
  <c r="E83" i="10" s="1"/>
  <c r="C34" i="3"/>
  <c r="C53" i="3" s="1"/>
  <c r="C59" i="3" s="1"/>
  <c r="A34" i="3"/>
  <c r="A53" i="3" s="1"/>
  <c r="A59" i="3" s="1"/>
  <c r="B25" i="3"/>
  <c r="E25" i="3"/>
  <c r="E34" i="3" s="1"/>
  <c r="E53" i="3" s="1"/>
  <c r="F65" i="3"/>
  <c r="D65" i="3"/>
  <c r="C65" i="3"/>
  <c r="E44" i="3" l="1"/>
  <c r="E59" i="3" s="1"/>
  <c r="B44" i="3"/>
  <c r="B34" i="3"/>
  <c r="B53" i="3" s="1"/>
  <c r="B59" i="3" s="1"/>
  <c r="F10" i="3" l="1"/>
  <c r="E10" i="10" s="1"/>
  <c r="B69" i="3"/>
  <c r="F20" i="3"/>
  <c r="E20" i="10" s="1"/>
  <c r="E22" i="10" s="1"/>
  <c r="E79" i="10" s="1"/>
  <c r="E69" i="3"/>
  <c r="D69" i="3"/>
  <c r="F69" i="3"/>
  <c r="C69" i="3"/>
  <c r="F8" i="3"/>
  <c r="F9" i="3"/>
  <c r="E9" i="10" s="1"/>
  <c r="F7" i="3"/>
  <c r="E7" i="10" s="1"/>
  <c r="E12" i="10" l="1"/>
  <c r="E78" i="10" l="1"/>
  <c r="E48" i="10" l="1"/>
  <c r="E49" i="10"/>
  <c r="E50" i="10"/>
  <c r="E51" i="10"/>
  <c r="E52" i="10"/>
  <c r="E53" i="10"/>
  <c r="E47" i="10"/>
  <c r="E54" i="10" l="1"/>
  <c r="E27" i="10"/>
  <c r="E26" i="10" l="1"/>
  <c r="E31" i="10"/>
  <c r="E59" i="10"/>
  <c r="E28" i="10"/>
  <c r="E57" i="10"/>
  <c r="E29" i="10"/>
  <c r="E30" i="10"/>
  <c r="E37" i="10" l="1"/>
  <c r="E58" i="10"/>
  <c r="E36" i="10"/>
  <c r="E60" i="10" l="1"/>
  <c r="E61" i="10" s="1"/>
  <c r="E81" i="10" s="1"/>
  <c r="E39" i="10"/>
  <c r="E38" i="10"/>
  <c r="E42" i="10" s="1"/>
  <c r="E41" i="10"/>
  <c r="E40" i="10"/>
  <c r="E32" i="10" l="1"/>
  <c r="E33" i="10" s="1"/>
  <c r="E74" i="10"/>
  <c r="E76" i="10" l="1"/>
  <c r="E84" i="10" s="1"/>
  <c r="E43" i="10"/>
  <c r="E80" i="10" s="1"/>
  <c r="E64" i="10" l="1"/>
  <c r="E65" i="10"/>
  <c r="E67" i="10" l="1"/>
  <c r="E82" i="10"/>
  <c r="E85" i="10" s="1"/>
</calcChain>
</file>

<file path=xl/sharedStrings.xml><?xml version="1.0" encoding="utf-8"?>
<sst xmlns="http://schemas.openxmlformats.org/spreadsheetml/2006/main" count="219" uniqueCount="125">
  <si>
    <t>Forfait annuel par organisme</t>
  </si>
  <si>
    <t>Unité</t>
  </si>
  <si>
    <t>Poste</t>
  </si>
  <si>
    <t>Prix unitaire
(en € HT)</t>
  </si>
  <si>
    <t>Prix unitaire
(en € TTC)</t>
  </si>
  <si>
    <t>TVA
(en %)</t>
  </si>
  <si>
    <t>Forfait annuel par organisme bénéficiaire</t>
  </si>
  <si>
    <t>Continuité de l'activité, sécurisation des prestations et des données, hébergement et consultation des envois, gestion des environnements</t>
  </si>
  <si>
    <t>Forfait unique de droit d'accès par organisme bénéficiaire</t>
  </si>
  <si>
    <t>Fourniture d'un certificat par organisme</t>
  </si>
  <si>
    <t>Forfait unique d'accompagnement</t>
  </si>
  <si>
    <t>Quantité</t>
  </si>
  <si>
    <t>Total
(en € TTC)</t>
  </si>
  <si>
    <t>Forfait unique de réalisation des prestations</t>
  </si>
  <si>
    <t>Initialisation et démarrage des prestations</t>
  </si>
  <si>
    <t>Prestations nécessaires à la mise en place et l'exploitation du service d'envoi et d'archivage des lettres recommandées</t>
  </si>
  <si>
    <t>Restitution de tous les documents archivés sur support électronique en fin d'accord-cadre</t>
  </si>
  <si>
    <t>Le document archivé</t>
  </si>
  <si>
    <t>Forfait unique de restitution  par organisme bénéficiaire</t>
  </si>
  <si>
    <t>Forfait unique</t>
  </si>
  <si>
    <t>Forfait annuel</t>
  </si>
  <si>
    <t>Participation et organisation d'un webinaire de présentation du service d'envoi et d'archivage de lettres recommandées (y compris réalisation d'une FAQ)</t>
  </si>
  <si>
    <t>L'envoi du courrier</t>
  </si>
  <si>
    <t>L'impression de la feuille supplémentaire</t>
  </si>
  <si>
    <t>Une feuille supplémentaire au-delà de 6 en quadrichromie, avec impression Recto Verso</t>
  </si>
  <si>
    <t>Prestations d'archivage, de restitution et de destruction</t>
  </si>
  <si>
    <t>Prestations d'envoi de LRE</t>
  </si>
  <si>
    <t>Affranchissement d'une lettre recommandé avec LIASSE LIRE avec AR dont le poids est inférieur ou égal à 20g avec un niveau de recommandation en R1</t>
  </si>
  <si>
    <t>BORDEREAU DES PRIX UNITAIRES</t>
  </si>
  <si>
    <t>Frais d'affranchissement des envois de LRAR en CI PREMIUM</t>
  </si>
  <si>
    <t>Frais d'Affranchissement des envois de LRAR avec LIASSE LIRE</t>
  </si>
  <si>
    <t>Total</t>
  </si>
  <si>
    <t>Prestations de pilotage, d'accompagnement et de formation à la mise en place / exploitation du service d'envoi et d'archivage de lettres recommandées</t>
  </si>
  <si>
    <t>Envoi de LRAR en CI PREMIUM</t>
  </si>
  <si>
    <t>Envoi de LRAR avec LIASSE LIRE</t>
  </si>
  <si>
    <t>Services de gestion des retours, de traitement des preuves manquantes et de gestion réclamations</t>
  </si>
  <si>
    <t>Fait à</t>
  </si>
  <si>
    <t>Le</t>
  </si>
  <si>
    <t>Par</t>
  </si>
  <si>
    <t>Nom, prénom et qualité</t>
  </si>
  <si>
    <t>Au nom et pour le compte de</t>
  </si>
  <si>
    <t>Nom de la société</t>
  </si>
  <si>
    <t>Adresse de la société</t>
  </si>
  <si>
    <t>Numéro de SIRET</t>
  </si>
  <si>
    <t>DETAIL QUANTITATIF ESTIMATIF</t>
  </si>
  <si>
    <t>Prestations et frais d'envoi de LRAR en CI PREMIUM</t>
  </si>
  <si>
    <t>Prestations et frais d'envoi de LRAR avec LIASSE LIRE</t>
  </si>
  <si>
    <t>Sous-total</t>
  </si>
  <si>
    <t>SYNTHESE</t>
  </si>
  <si>
    <t>Le pli à affranchir</t>
  </si>
  <si>
    <t>Frais d'affranchissement
(en € HT)</t>
  </si>
  <si>
    <t>Frais d'affranchissement
(en € TTC)</t>
  </si>
  <si>
    <t xml:space="preserve">Fourniture d'un service de gestion des preuves manquantes et des réclamations </t>
  </si>
  <si>
    <t>Traitement (réception, gestion, numérisation, etc.) d'une preuve physique de non distribution</t>
  </si>
  <si>
    <t>Traitement (réception, gestion, numérisation, etc.) d'une preuve physique de dépôt ou de distribution</t>
  </si>
  <si>
    <t>La preuve traitée</t>
  </si>
  <si>
    <t>Droit d'accès à la solution de gestion du courrier et d'archivage incluant l'ensemble des fonctionnalités et portails de la solution</t>
  </si>
  <si>
    <t>Fourniture d'un service de gestion d'annuaire et de recueil de consentement</t>
  </si>
  <si>
    <t>Envoi en lettre recommandée CI PREMIUM d'un courrier imprimé en quadrichromie composé d'1 feuille recto / verso</t>
  </si>
  <si>
    <t>Envoi en lettre recommandée CI PREMIUM d'un courrier imprimé en quadrichromie composé de 2 feuilles recto / verso</t>
  </si>
  <si>
    <t>Envoi en lettre recommandée CI PREMIUM d'un courrier imprimé en quadrichromie composé de 3 feuilles recto / verso</t>
  </si>
  <si>
    <t>Envoi en lettre recommandée CI PREMIUM d'un courrier imprimé en quadrichromie composé de 4 feuilles recto / verso</t>
  </si>
  <si>
    <t>Envoi en lettre recommandée CI PREMIUM d'un courrier imprimé en quadrichromie composé de 5 feuilles recto / verso</t>
  </si>
  <si>
    <t>Envoi en lettre recommandée CI PREMIUM d'un courrier imprimé en quadrichromie composé de 6 feuilles recto / verso</t>
  </si>
  <si>
    <t>Envoi en lettre recommandée avec LIASSE LIRE d'un courrier imprimé en quadrichromie composé d'1 feuille recto / verso</t>
  </si>
  <si>
    <t>Envoi en lettre recommandée avec LIASSE LIRE d'un courrier imprimé en quadrichromie composé de 2 feuilles recto / verso</t>
  </si>
  <si>
    <t>Envoi en lettre recommandée avec LIASSE LIRE d'un courrier imprimé en quadrichromie composé de 3 feuilles recto / verso</t>
  </si>
  <si>
    <t>Envoi en lettre recommandée avec LIASSE LIRE d'un courrier imprimé en quadrichromie composé de 4 feuilles recto / verso</t>
  </si>
  <si>
    <t>Envoi en lettre recommandée avec LIASSE LIRE d'un courrier imprimé en quadrichromie composé de 5 feuilles recto / verso</t>
  </si>
  <si>
    <t>Envoi en lettre recommandée avec LIASSE LIRE d'un courrier imprimé en quadrichromie composé de 6 feuilles recto / verso</t>
  </si>
  <si>
    <t>Référence CTP</t>
  </si>
  <si>
    <t>Art 7.1 du CTP</t>
  </si>
  <si>
    <t>Art 3.2 du CTP</t>
  </si>
  <si>
    <t>Les prix mentionnés ci-après constituent les prix de l'accord-cadre. Ces prix sont réputés complets. A ce titre, aucune rémunération complémentaire ne pourra être réclammée lors de l'exécution de l'accord-cadre.
Les prix mentionnés ci-après sont révisables dans les conditions stipulées aux Conditions Générales de l'accord-cadre.</t>
  </si>
  <si>
    <t>Art 6.2 et Art 6.4 du CTP</t>
  </si>
  <si>
    <t>Chapitre VII, Chapitre VIII, Art 4.4 , Art 6.3 du CTP</t>
  </si>
  <si>
    <t xml:space="preserve"> Art 3.2.4.4 du CTP</t>
  </si>
  <si>
    <t>Art 6.4.1</t>
  </si>
  <si>
    <t>Art 11.4 du CTP</t>
  </si>
  <si>
    <t>Participation et organisation aux réunions de pilotage (réunions de cadrage, réunions bimestrielle d'exploitation, réunions annuelles) du service d'envoi et d'archivage de lettres recommandées</t>
  </si>
  <si>
    <t>Art 11.3 du CTP</t>
  </si>
  <si>
    <t>Reporting d'exploitation du service d'envoi et d'archivage de lettres recommandées (reporting mensuel,  bilans annuels)</t>
  </si>
  <si>
    <t>Art 3.2.4.4 du CTP</t>
  </si>
  <si>
    <t>Art 11.2 du CTP</t>
  </si>
  <si>
    <t>Art 3.2.2 du CTP</t>
  </si>
  <si>
    <t>Art 3.2.3 du CTP</t>
  </si>
  <si>
    <t>Affranchissement d'une lettre recommandé CI PREMIUM  G3  (J+3) avec AR numérique dont le poids est inférieur ou égal à 50g avec un niveau de recommandation en R1/ TOUTE France</t>
  </si>
  <si>
    <t>Affranchissement d'une lettre recommandé CI PREMIUM  G3  (J+3) avec AR numérique dont le poids est inférieur ou égal à 50g avec un niveau de recommandation en R1/ DEPARTEMENT</t>
  </si>
  <si>
    <t>Affranchissement d'une lettre recommandé avec LIASSE LIRE avec AR dont le poids est compris entre 21g et 50g avec un niveau de recommandation en R1</t>
  </si>
  <si>
    <t>Affranchissement d'une lettre recommandé CI PREMIUM  G3  (J+3) avec AR numérique dont le poids  COMPRIS entre 51g  et 100 g avec un niveau de recommandation en R1/ TOUTE France</t>
  </si>
  <si>
    <t>Affranchissement d'une lettre recommandé CI PREMIUM  G3  (J+3) avec AR numérique dont le poids  COMPRIS entre 51g  et 100 g avec un niveau de recommandation en R1/ DEPARTEMENT</t>
  </si>
  <si>
    <t>Affranchissement d'une lettre recommandé CI PREMIUM  G3  (J+3) avec AR numérique dont le poids  est compris entre 101g  et 350 g avec un niveau de recommandation en R1/ TOUTE France</t>
  </si>
  <si>
    <t>Affranchissement d'une lettre recommandé CI PREMIUM  G3  (J+3) avec AR numérique dont le poids  est compris entre 101g  et 350 g avec un niveau de recommandation en R1/ DEPARTEMENT</t>
  </si>
  <si>
    <t>Affranchissement d'une lettre recommandé avec LIASSE LIRE avec AR dont le poids est compris entre 51g et 100g avec un niveau de recommandation en R1</t>
  </si>
  <si>
    <t>Art 3.3 du CTP</t>
  </si>
  <si>
    <t>Art 3.3.3 du CTP</t>
  </si>
  <si>
    <t>Art 6.6 du CTP</t>
  </si>
  <si>
    <t>Montant estimatif des Prestations nécessaires à la mise en place et l'exploitation du service d'envoi et d'archivage des lettres recommandées</t>
  </si>
  <si>
    <t>Montant estimatif des Prestations de pilotage, d'accompagnement et de formation à la mise en place/ exploitation du service d'envoi et d'archivage de lettres recommandées</t>
  </si>
  <si>
    <t>Montant estimatif des Prestations et frais d'envoi de LRAR en CI PREMIUM</t>
  </si>
  <si>
    <t>Montant estimatif des Prestations et frais d'envoi de LRAR en LIASSE LIRE</t>
  </si>
  <si>
    <t>Montant estimatif des Services de gestion des retours, de traitement des preuves manquantes et de gestion réclamations</t>
  </si>
  <si>
    <t>Montant estimatif des Prestations d'envoi de LRE</t>
  </si>
  <si>
    <t>Montant estimatif des Prestations d'archivage, de restitution et de destruction</t>
  </si>
  <si>
    <t>Montant global estimatif</t>
  </si>
  <si>
    <t xml:space="preserve">Fourniture d'un moyen d’identification numérique à niveau de confiance élevé (au sens du règlement eIDAS) d'une durée de validité correspondant à la durée de l'accord-cadre (4 ans). </t>
  </si>
  <si>
    <t>Fourniture d'un certificat par organisme d'une durée de validité de 4 ans</t>
  </si>
  <si>
    <t xml:space="preserve">Art 3.2.3 du CTP </t>
  </si>
  <si>
    <t>Forfait par session</t>
  </si>
  <si>
    <t xml:space="preserve">Envoi d'une lettre recommandée électronique qualifiée </t>
  </si>
  <si>
    <t>Archivage électronique à valeur probatoire 10 ans au sein d'un coffre-fort électronique des courriers et preuves de dépôt, distribution et non distribution</t>
  </si>
  <si>
    <t xml:space="preserve"> Organisation de formation web à distance à l'utilisation de l'interface de consultation (socle obligatoire)</t>
  </si>
  <si>
    <t xml:space="preserve">Accompagnement et mise au point du support de communication de promotion de la LRE  destiné aux Référents Entreprise (Assurance Maladie) </t>
  </si>
  <si>
    <t xml:space="preserve">Accompagnement et mise au point du webinaire de promotion de la LRE auprès des Référents Entreprise (Assurance Maladie) </t>
  </si>
  <si>
    <t>Forfait pour 4 sessions</t>
  </si>
  <si>
    <t xml:space="preserve"> Organisation de formation web à distance à l'utilisation de l'interface de consultation (à la survenance du besoin)</t>
  </si>
  <si>
    <t>Prix des Envoi de LRAR avec LIASSE LIRE</t>
  </si>
  <si>
    <t xml:space="preserve">Le document archivé </t>
  </si>
  <si>
    <t>Prix des Services de gestion des retours, de traitement des preuves manquantes et de gestion réclamations</t>
  </si>
  <si>
    <t>Prix des Prestations et frais d'envoi de LRAR avec LIASSE LIRE</t>
  </si>
  <si>
    <t>Prix des Prestations et frais d'envoi de LRAR en CI PREMIUM</t>
  </si>
  <si>
    <t>Prix des Prestations de pilotage, d'accompagnement et de formation à la mise en place / exploitation du service d'envoi et d'archivage de lettres recommandées</t>
  </si>
  <si>
    <t>Prix des Prestations nécessaires à la mise en place et l'exploitation du service d'envoi et d'archivage des lettres recommandées</t>
  </si>
  <si>
    <t>Prix des Prestations d'envoi de LRE</t>
  </si>
  <si>
    <t>ACCORD-CADRE N°AC.2026.2135
SERVICE D'ENVOI ET D'ARCHIVAGE DE LETTRES RECOMMANDEES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</si>
</sst>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€&quot;\ &quot;HT&quot;"/>
    <numFmt numFmtId="165" formatCode="#,##0.00\ &quot;€&quot;\ &quot;TTC&quot;"/>
    <numFmt numFmtId="166" formatCode="[$-F800]dddd\,\ mmmm\ dd\,\ yyyy"/>
    <numFmt numFmtId="167" formatCode="#,##0.0000\ &quot;€&quot;\ &quot;TTC&quot;"/>
    <numFmt numFmtId="168" formatCode="#,##0.0000\ &quot;€&quot;\ &quot;HT&quot;"/>
  </numFmts>
  <fonts count="9" x14ac:knownFonts="1">
    <font>
      <sz val="11"/>
      <color theme="1"/>
      <name val="Calibri Light"/>
      <family val="2"/>
      <scheme val="major"/>
    </font>
    <font>
      <sz val="10"/>
      <name val="Arial"/>
      <family val="2"/>
    </font>
    <font>
      <b/>
      <sz val="10"/>
      <color theme="0"/>
      <name val="Calibri Light"/>
      <family val="2"/>
      <scheme val="major"/>
    </font>
    <font>
      <sz val="10"/>
      <color theme="0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  <font>
      <sz val="10"/>
      <color indexed="8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32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164" fontId="7" fillId="0" borderId="7" xfId="0" applyNumberFormat="1" applyFont="1" applyBorder="1" applyAlignment="1" applyProtection="1">
      <alignment horizontal="center" vertical="center" wrapText="1"/>
      <protection locked="0"/>
    </xf>
    <xf numFmtId="10" fontId="4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/>
    <xf numFmtId="0" fontId="4" fillId="0" borderId="0" xfId="0" applyFont="1" applyAlignment="1">
      <alignment horizontal="justify"/>
    </xf>
    <xf numFmtId="0" fontId="6" fillId="4" borderId="7" xfId="0" applyFont="1" applyFill="1" applyBorder="1" applyAlignment="1">
      <alignment horizontal="justify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5" fontId="7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165" fontId="4" fillId="0" borderId="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justify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7" fillId="4" borderId="7" xfId="0" applyFont="1" applyFill="1" applyBorder="1" applyAlignment="1">
      <alignment horizontal="justify" vertical="center" wrapText="1"/>
    </xf>
    <xf numFmtId="10" fontId="4" fillId="0" borderId="0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center" indent="11"/>
    </xf>
    <xf numFmtId="0" fontId="4" fillId="0" borderId="0" xfId="0" applyFont="1" applyAlignment="1">
      <alignment horizontal="left" vertical="center" indent="14"/>
    </xf>
    <xf numFmtId="0" fontId="4" fillId="0" borderId="0" xfId="0" applyFont="1" applyAlignment="1">
      <alignment horizontal="left" vertical="center" indent="16"/>
    </xf>
    <xf numFmtId="0" fontId="4" fillId="0" borderId="0" xfId="0" applyFont="1" applyAlignment="1">
      <alignment horizontal="right" vertical="center" indent="1"/>
    </xf>
    <xf numFmtId="167" fontId="7" fillId="0" borderId="7" xfId="0" applyNumberFormat="1" applyFont="1" applyBorder="1" applyAlignment="1" applyProtection="1">
      <alignment horizontal="center" vertical="center" wrapText="1"/>
      <protection locked="0"/>
    </xf>
    <xf numFmtId="167" fontId="7" fillId="0" borderId="7" xfId="0" applyNumberFormat="1" applyFont="1" applyBorder="1" applyAlignment="1">
      <alignment horizontal="center" vertical="center" wrapText="1"/>
    </xf>
    <xf numFmtId="168" fontId="7" fillId="0" borderId="7" xfId="0" applyNumberFormat="1" applyFont="1" applyBorder="1" applyAlignment="1">
      <alignment horizontal="center" vertical="center" wrapText="1"/>
    </xf>
    <xf numFmtId="168" fontId="7" fillId="0" borderId="7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165" fontId="6" fillId="0" borderId="7" xfId="0" applyNumberFormat="1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justify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3" fontId="0" fillId="0" borderId="0" xfId="0" applyNumberFormat="1"/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166" fontId="4" fillId="0" borderId="0" xfId="0" applyNumberFormat="1" applyFont="1" applyAlignment="1" applyProtection="1">
      <alignment horizontal="center"/>
      <protection locked="0"/>
    </xf>
    <xf numFmtId="3" fontId="7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justify" vertical="center" wrapText="1"/>
    </xf>
    <xf numFmtId="0" fontId="7" fillId="2" borderId="7" xfId="0" applyFont="1" applyFill="1" applyBorder="1" applyAlignment="1">
      <alignment horizontal="justify" vertical="center" wrapText="1"/>
    </xf>
    <xf numFmtId="0" fontId="7" fillId="0" borderId="7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1" fontId="2" fillId="3" borderId="7" xfId="0" applyNumberFormat="1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 wrapText="1" indent="1"/>
    </xf>
    <xf numFmtId="0" fontId="4" fillId="0" borderId="0" xfId="0" applyFont="1" applyAlignment="1" applyProtection="1">
      <alignment horizontal="center"/>
      <protection locked="0"/>
    </xf>
    <xf numFmtId="166" fontId="4" fillId="0" borderId="0" xfId="0" applyNumberFormat="1" applyFont="1" applyAlignment="1" applyProtection="1">
      <alignment horizontal="center"/>
      <protection locked="0"/>
    </xf>
    <xf numFmtId="11" fontId="4" fillId="0" borderId="7" xfId="0" applyNumberFormat="1" applyFont="1" applyBorder="1" applyAlignment="1">
      <alignment horizontal="left" vertical="center"/>
    </xf>
    <xf numFmtId="0" fontId="5" fillId="0" borderId="7" xfId="0" applyFont="1" applyBorder="1" applyAlignment="1">
      <alignment horizontal="right" vertical="center" wrapText="1"/>
    </xf>
    <xf numFmtId="0" fontId="2" fillId="3" borderId="8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11" fontId="4" fillId="0" borderId="7" xfId="0" applyNumberFormat="1" applyFont="1" applyBorder="1" applyAlignment="1">
      <alignment horizontal="left" vertical="center" wrapText="1"/>
    </xf>
    <xf numFmtId="11" fontId="5" fillId="0" borderId="7" xfId="0" applyNumberFormat="1" applyFont="1" applyBorder="1" applyAlignment="1">
      <alignment horizontal="right" vertical="center" wrapText="1"/>
    </xf>
  </cellXfs>
  <cellStyles count="2">
    <cellStyle name="Normal" xfId="0" builtinId="0" customBuiltin="1"/>
    <cellStyle name="Pourcentage 5" xfId="1"/>
  </cellStyles>
  <dxfs count="0"/>
  <tableStyles count="0" defaultTableStyle="TableStyleMedium2" defaultPivotStyle="PivotStyleLight16"/>
  <colors>
    <mruColors>
      <color rgb="FFFFC000"/>
      <color rgb="FFA4D0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B0F0"/>
  </sheetPr>
  <dimension ref="A1:G79"/>
  <sheetViews>
    <sheetView showGridLines="0" tabSelected="1" topLeftCell="A52" zoomScale="70" zoomScaleNormal="70" workbookViewId="0">
      <selection activeCell="B2" sqref="B2"/>
    </sheetView>
  </sheetViews>
  <sheetFormatPr baseColWidth="10" defaultColWidth="11.5" defaultRowHeight="55.35" customHeight="1" x14ac:dyDescent="0.25"/>
  <cols>
    <col min="1" max="1" width="65.375" style="4" customWidth="1"/>
    <col min="2" max="2" width="24.75" style="23" customWidth="1"/>
    <col min="3" max="6" width="24.75" style="3" customWidth="1"/>
    <col min="7" max="7" width="7.25" customWidth="1"/>
    <col min="8" max="16384" width="11.5" style="3"/>
  </cols>
  <sheetData>
    <row r="1" spans="1:6" ht="55.35" customHeight="1" x14ac:dyDescent="0.25">
      <c r="A1" s="56" t="s">
        <v>124</v>
      </c>
      <c r="B1" s="57"/>
      <c r="C1" s="57"/>
      <c r="D1" s="57"/>
      <c r="E1" s="57"/>
      <c r="F1" s="57"/>
    </row>
    <row r="2" spans="1:6" ht="55.35" customHeight="1" thickBot="1" x14ac:dyDescent="0.3"/>
    <row r="3" spans="1:6" ht="55.35" customHeight="1" thickBot="1" x14ac:dyDescent="0.3">
      <c r="A3" s="59" t="s">
        <v>28</v>
      </c>
      <c r="B3" s="60"/>
      <c r="C3" s="60"/>
      <c r="D3" s="60"/>
      <c r="E3" s="61"/>
      <c r="F3" s="62"/>
    </row>
    <row r="4" spans="1:6" ht="55.35" customHeight="1" x14ac:dyDescent="0.25">
      <c r="A4" s="65" t="s">
        <v>73</v>
      </c>
      <c r="B4" s="65"/>
      <c r="C4" s="65"/>
      <c r="D4" s="65"/>
      <c r="E4" s="65"/>
      <c r="F4" s="65"/>
    </row>
    <row r="5" spans="1:6" ht="55.35" customHeight="1" x14ac:dyDescent="0.25">
      <c r="A5" s="63" t="s">
        <v>122</v>
      </c>
      <c r="B5" s="63"/>
      <c r="C5" s="63"/>
      <c r="D5" s="63"/>
      <c r="E5" s="63"/>
      <c r="F5" s="63"/>
    </row>
    <row r="6" spans="1:6" ht="55.35" customHeight="1" x14ac:dyDescent="0.25">
      <c r="A6" s="5" t="s">
        <v>2</v>
      </c>
      <c r="B6" s="6" t="s">
        <v>70</v>
      </c>
      <c r="C6" s="6" t="s">
        <v>1</v>
      </c>
      <c r="D6" s="6" t="s">
        <v>3</v>
      </c>
      <c r="E6" s="6" t="s">
        <v>5</v>
      </c>
      <c r="F6" s="6" t="s">
        <v>4</v>
      </c>
    </row>
    <row r="7" spans="1:6" ht="55.35" customHeight="1" x14ac:dyDescent="0.25">
      <c r="A7" s="7" t="s">
        <v>14</v>
      </c>
      <c r="B7" s="25" t="s">
        <v>74</v>
      </c>
      <c r="C7" s="9" t="s">
        <v>13</v>
      </c>
      <c r="D7" s="1">
        <v>0</v>
      </c>
      <c r="E7" s="2">
        <v>0</v>
      </c>
      <c r="F7" s="10">
        <f>(D7*E7)+D7</f>
        <v>0</v>
      </c>
    </row>
    <row r="8" spans="1:6" ht="55.35" customHeight="1" x14ac:dyDescent="0.25">
      <c r="A8" s="7" t="s">
        <v>56</v>
      </c>
      <c r="B8" s="25" t="s">
        <v>71</v>
      </c>
      <c r="C8" s="9" t="s">
        <v>8</v>
      </c>
      <c r="D8" s="1">
        <v>0</v>
      </c>
      <c r="E8" s="2">
        <v>0</v>
      </c>
      <c r="F8" s="10">
        <f t="shared" ref="F8:F9" si="0">(D8*E8)+D8</f>
        <v>0</v>
      </c>
    </row>
    <row r="9" spans="1:6" ht="55.35" customHeight="1" x14ac:dyDescent="0.25">
      <c r="A9" s="7" t="s">
        <v>7</v>
      </c>
      <c r="B9" s="25" t="s">
        <v>75</v>
      </c>
      <c r="C9" s="9" t="s">
        <v>6</v>
      </c>
      <c r="D9" s="1">
        <v>0</v>
      </c>
      <c r="E9" s="2">
        <v>0</v>
      </c>
      <c r="F9" s="10">
        <f t="shared" si="0"/>
        <v>0</v>
      </c>
    </row>
    <row r="10" spans="1:6" ht="55.35" customHeight="1" x14ac:dyDescent="0.25">
      <c r="A10" s="39" t="s">
        <v>105</v>
      </c>
      <c r="B10" s="9" t="s">
        <v>76</v>
      </c>
      <c r="C10" s="11" t="s">
        <v>106</v>
      </c>
      <c r="D10" s="1">
        <v>0</v>
      </c>
      <c r="E10" s="2">
        <v>0</v>
      </c>
      <c r="F10" s="10">
        <f>(D10*E10)+D10</f>
        <v>0</v>
      </c>
    </row>
    <row r="11" spans="1:6" ht="55.35" customHeight="1" x14ac:dyDescent="0.25">
      <c r="A11" s="7" t="s">
        <v>57</v>
      </c>
      <c r="B11" s="9" t="s">
        <v>76</v>
      </c>
      <c r="C11" s="9" t="s">
        <v>19</v>
      </c>
      <c r="D11" s="1">
        <v>0</v>
      </c>
      <c r="E11" s="2">
        <v>0</v>
      </c>
      <c r="F11" s="10">
        <f>(D11*E11)+D11</f>
        <v>0</v>
      </c>
    </row>
    <row r="12" spans="1:6" ht="55.35" customHeight="1" x14ac:dyDescent="0.25">
      <c r="A12" s="3"/>
      <c r="B12" s="26"/>
    </row>
    <row r="13" spans="1:6" ht="55.35" customHeight="1" x14ac:dyDescent="0.25">
      <c r="A13" s="58" t="s">
        <v>121</v>
      </c>
      <c r="B13" s="58"/>
      <c r="C13" s="58"/>
      <c r="D13" s="58"/>
      <c r="E13" s="58"/>
      <c r="F13" s="58"/>
    </row>
    <row r="14" spans="1:6" ht="55.35" customHeight="1" x14ac:dyDescent="0.25">
      <c r="A14" s="5" t="s">
        <v>2</v>
      </c>
      <c r="B14" s="6" t="str">
        <f>B6</f>
        <v>Référence CTP</v>
      </c>
      <c r="C14" s="6" t="str">
        <f>C6</f>
        <v>Unité</v>
      </c>
      <c r="D14" s="6" t="str">
        <f t="shared" ref="D14:F14" si="1">D6</f>
        <v>Prix unitaire
(en € HT)</v>
      </c>
      <c r="E14" s="6" t="str">
        <f t="shared" si="1"/>
        <v>TVA
(en %)</v>
      </c>
      <c r="F14" s="6" t="str">
        <f t="shared" si="1"/>
        <v>Prix unitaire
(en € TTC)</v>
      </c>
    </row>
    <row r="15" spans="1:6" ht="55.35" customHeight="1" x14ac:dyDescent="0.25">
      <c r="A15" s="27" t="s">
        <v>21</v>
      </c>
      <c r="B15" s="12" t="s">
        <v>77</v>
      </c>
      <c r="C15" s="12" t="s">
        <v>19</v>
      </c>
      <c r="D15" s="1">
        <v>0</v>
      </c>
      <c r="E15" s="2">
        <v>0</v>
      </c>
      <c r="F15" s="10">
        <f t="shared" ref="F15:F21" si="2">(D15*E15)+D15</f>
        <v>0</v>
      </c>
    </row>
    <row r="16" spans="1:6" ht="55.35" customHeight="1" x14ac:dyDescent="0.25">
      <c r="A16" s="47" t="s">
        <v>79</v>
      </c>
      <c r="B16" s="49" t="s">
        <v>78</v>
      </c>
      <c r="C16" s="13" t="s">
        <v>20</v>
      </c>
      <c r="D16" s="1">
        <v>0</v>
      </c>
      <c r="E16" s="2">
        <v>0</v>
      </c>
      <c r="F16" s="10">
        <f t="shared" si="2"/>
        <v>0</v>
      </c>
    </row>
    <row r="17" spans="1:6" ht="55.35" customHeight="1" x14ac:dyDescent="0.25">
      <c r="A17" s="47" t="s">
        <v>81</v>
      </c>
      <c r="B17" s="49" t="s">
        <v>80</v>
      </c>
      <c r="C17" s="13" t="s">
        <v>20</v>
      </c>
      <c r="D17" s="1">
        <v>0</v>
      </c>
      <c r="E17" s="2">
        <v>0</v>
      </c>
      <c r="F17" s="10">
        <f t="shared" si="2"/>
        <v>0</v>
      </c>
    </row>
    <row r="18" spans="1:6" ht="55.35" customHeight="1" x14ac:dyDescent="0.25">
      <c r="A18" s="48" t="s">
        <v>113</v>
      </c>
      <c r="B18" s="9" t="s">
        <v>82</v>
      </c>
      <c r="C18" s="9" t="s">
        <v>10</v>
      </c>
      <c r="D18" s="1">
        <v>0</v>
      </c>
      <c r="E18" s="2">
        <v>0</v>
      </c>
      <c r="F18" s="10">
        <f t="shared" si="2"/>
        <v>0</v>
      </c>
    </row>
    <row r="19" spans="1:6" ht="55.35" customHeight="1" x14ac:dyDescent="0.25">
      <c r="A19" s="48" t="s">
        <v>112</v>
      </c>
      <c r="B19" s="9" t="s">
        <v>82</v>
      </c>
      <c r="C19" s="9" t="s">
        <v>10</v>
      </c>
      <c r="D19" s="1">
        <v>0</v>
      </c>
      <c r="E19" s="2">
        <v>0</v>
      </c>
      <c r="F19" s="10">
        <f t="shared" si="2"/>
        <v>0</v>
      </c>
    </row>
    <row r="20" spans="1:6" ht="55.35" customHeight="1" x14ac:dyDescent="0.25">
      <c r="A20" s="48" t="s">
        <v>111</v>
      </c>
      <c r="B20" s="9" t="s">
        <v>83</v>
      </c>
      <c r="C20" s="9" t="s">
        <v>114</v>
      </c>
      <c r="D20" s="1">
        <v>0</v>
      </c>
      <c r="E20" s="2">
        <v>0</v>
      </c>
      <c r="F20" s="10">
        <f t="shared" si="2"/>
        <v>0</v>
      </c>
    </row>
    <row r="21" spans="1:6" ht="55.35" customHeight="1" x14ac:dyDescent="0.25">
      <c r="A21" s="48" t="s">
        <v>115</v>
      </c>
      <c r="B21" s="9" t="s">
        <v>83</v>
      </c>
      <c r="C21" s="9" t="s">
        <v>108</v>
      </c>
      <c r="D21" s="1">
        <v>0</v>
      </c>
      <c r="E21" s="2">
        <v>0</v>
      </c>
      <c r="F21" s="10">
        <f t="shared" si="2"/>
        <v>0</v>
      </c>
    </row>
    <row r="22" spans="1:6" ht="55.35" customHeight="1" x14ac:dyDescent="0.25">
      <c r="A22" s="14"/>
      <c r="B22" s="15"/>
      <c r="C22" s="15"/>
      <c r="D22" s="16"/>
      <c r="E22" s="28"/>
      <c r="F22" s="17"/>
    </row>
    <row r="23" spans="1:6" ht="55.35" customHeight="1" x14ac:dyDescent="0.25">
      <c r="A23" s="50" t="s">
        <v>120</v>
      </c>
      <c r="B23" s="51"/>
      <c r="C23" s="51"/>
      <c r="D23" s="51"/>
      <c r="E23" s="51"/>
      <c r="F23" s="52"/>
    </row>
    <row r="24" spans="1:6" ht="55.35" customHeight="1" x14ac:dyDescent="0.25">
      <c r="A24" s="53" t="str">
        <f>CONCATENATE("Prix des ",Feuil3!A4)</f>
        <v>Prix des Envoi de LRAR en CI PREMIUM</v>
      </c>
      <c r="B24" s="54"/>
      <c r="C24" s="54"/>
      <c r="D24" s="54"/>
      <c r="E24" s="54"/>
      <c r="F24" s="55"/>
    </row>
    <row r="25" spans="1:6" ht="55.35" customHeight="1" x14ac:dyDescent="0.25">
      <c r="A25" s="18" t="str">
        <f t="shared" ref="A25:F25" si="3">A14</f>
        <v>Poste</v>
      </c>
      <c r="B25" s="19" t="str">
        <f t="shared" si="3"/>
        <v>Référence CTP</v>
      </c>
      <c r="C25" s="19" t="str">
        <f t="shared" si="3"/>
        <v>Unité</v>
      </c>
      <c r="D25" s="19" t="str">
        <f t="shared" si="3"/>
        <v>Prix unitaire
(en € HT)</v>
      </c>
      <c r="E25" s="19" t="str">
        <f t="shared" si="3"/>
        <v>TVA
(en %)</v>
      </c>
      <c r="F25" s="19" t="str">
        <f t="shared" si="3"/>
        <v>Prix unitaire
(en € TTC)</v>
      </c>
    </row>
    <row r="26" spans="1:6" ht="55.35" customHeight="1" x14ac:dyDescent="0.25">
      <c r="A26" s="24" t="s">
        <v>58</v>
      </c>
      <c r="B26" s="9" t="s">
        <v>84</v>
      </c>
      <c r="C26" s="9" t="s">
        <v>22</v>
      </c>
      <c r="D26" s="36">
        <v>0</v>
      </c>
      <c r="E26" s="2">
        <v>0</v>
      </c>
      <c r="F26" s="34">
        <f t="shared" ref="F26:F32" si="4">(D26*E26)+D26</f>
        <v>0</v>
      </c>
    </row>
    <row r="27" spans="1:6" ht="55.35" customHeight="1" x14ac:dyDescent="0.25">
      <c r="A27" s="24" t="s">
        <v>59</v>
      </c>
      <c r="B27" s="9" t="s">
        <v>84</v>
      </c>
      <c r="C27" s="9" t="s">
        <v>22</v>
      </c>
      <c r="D27" s="36">
        <v>0</v>
      </c>
      <c r="E27" s="2">
        <v>0</v>
      </c>
      <c r="F27" s="34">
        <f t="shared" si="4"/>
        <v>0</v>
      </c>
    </row>
    <row r="28" spans="1:6" ht="55.35" customHeight="1" x14ac:dyDescent="0.25">
      <c r="A28" s="24" t="s">
        <v>60</v>
      </c>
      <c r="B28" s="9" t="s">
        <v>84</v>
      </c>
      <c r="C28" s="9" t="s">
        <v>22</v>
      </c>
      <c r="D28" s="36">
        <v>0</v>
      </c>
      <c r="E28" s="2">
        <v>0</v>
      </c>
      <c r="F28" s="34">
        <f t="shared" si="4"/>
        <v>0</v>
      </c>
    </row>
    <row r="29" spans="1:6" ht="55.35" customHeight="1" x14ac:dyDescent="0.25">
      <c r="A29" s="24" t="s">
        <v>61</v>
      </c>
      <c r="B29" s="9" t="s">
        <v>84</v>
      </c>
      <c r="C29" s="9" t="s">
        <v>22</v>
      </c>
      <c r="D29" s="36">
        <v>0</v>
      </c>
      <c r="E29" s="2">
        <v>0</v>
      </c>
      <c r="F29" s="34">
        <f t="shared" si="4"/>
        <v>0</v>
      </c>
    </row>
    <row r="30" spans="1:6" ht="55.35" customHeight="1" x14ac:dyDescent="0.25">
      <c r="A30" s="24" t="s">
        <v>62</v>
      </c>
      <c r="B30" s="9" t="s">
        <v>84</v>
      </c>
      <c r="C30" s="9" t="s">
        <v>22</v>
      </c>
      <c r="D30" s="36">
        <v>0</v>
      </c>
      <c r="E30" s="2">
        <v>0</v>
      </c>
      <c r="F30" s="34">
        <f t="shared" si="4"/>
        <v>0</v>
      </c>
    </row>
    <row r="31" spans="1:6" ht="55.35" customHeight="1" x14ac:dyDescent="0.25">
      <c r="A31" s="24" t="s">
        <v>63</v>
      </c>
      <c r="B31" s="9" t="s">
        <v>84</v>
      </c>
      <c r="C31" s="9" t="s">
        <v>22</v>
      </c>
      <c r="D31" s="36">
        <v>0</v>
      </c>
      <c r="E31" s="2">
        <v>0</v>
      </c>
      <c r="F31" s="34">
        <f t="shared" si="4"/>
        <v>0</v>
      </c>
    </row>
    <row r="32" spans="1:6" ht="55.35" customHeight="1" x14ac:dyDescent="0.25">
      <c r="A32" s="24" t="s">
        <v>24</v>
      </c>
      <c r="B32" s="9" t="s">
        <v>84</v>
      </c>
      <c r="C32" s="9" t="s">
        <v>23</v>
      </c>
      <c r="D32" s="36">
        <v>0</v>
      </c>
      <c r="E32" s="2">
        <v>0</v>
      </c>
      <c r="F32" s="34">
        <f t="shared" si="4"/>
        <v>0</v>
      </c>
    </row>
    <row r="33" spans="1:6" ht="55.35" customHeight="1" x14ac:dyDescent="0.25">
      <c r="A33" s="64" t="str">
        <f>CONCATENATE(Feuil3!A5)</f>
        <v>Frais d'affranchissement des envois de LRAR en CI PREMIUM</v>
      </c>
      <c r="B33" s="64"/>
      <c r="C33" s="64"/>
      <c r="D33" s="64"/>
      <c r="E33" s="64"/>
      <c r="F33" s="64"/>
    </row>
    <row r="34" spans="1:6" ht="55.35" customHeight="1" x14ac:dyDescent="0.25">
      <c r="A34" s="20" t="str">
        <f>A25</f>
        <v>Poste</v>
      </c>
      <c r="B34" s="19" t="str">
        <f>B25</f>
        <v>Référence CTP</v>
      </c>
      <c r="C34" s="19" t="str">
        <f>C25</f>
        <v>Unité</v>
      </c>
      <c r="D34" s="19" t="s">
        <v>50</v>
      </c>
      <c r="E34" s="19" t="str">
        <f>E25</f>
        <v>TVA
(en %)</v>
      </c>
      <c r="F34" s="19" t="s">
        <v>51</v>
      </c>
    </row>
    <row r="35" spans="1:6" ht="55.35" customHeight="1" x14ac:dyDescent="0.25">
      <c r="A35" s="24" t="s">
        <v>86</v>
      </c>
      <c r="B35" s="9" t="s">
        <v>84</v>
      </c>
      <c r="C35" s="9" t="s">
        <v>49</v>
      </c>
      <c r="D35" s="1">
        <v>0</v>
      </c>
      <c r="E35" s="2">
        <v>0</v>
      </c>
      <c r="F35" s="10">
        <f>(D35*E35)+D35</f>
        <v>0</v>
      </c>
    </row>
    <row r="36" spans="1:6" ht="55.35" customHeight="1" x14ac:dyDescent="0.25">
      <c r="A36" s="24" t="s">
        <v>87</v>
      </c>
      <c r="B36" s="9" t="s">
        <v>84</v>
      </c>
      <c r="C36" s="9" t="s">
        <v>49</v>
      </c>
      <c r="D36" s="1">
        <v>0</v>
      </c>
      <c r="E36" s="2">
        <v>0</v>
      </c>
      <c r="F36" s="10">
        <f>(D36*E36)+D36</f>
        <v>0</v>
      </c>
    </row>
    <row r="37" spans="1:6" ht="55.35" customHeight="1" x14ac:dyDescent="0.25">
      <c r="A37" s="24" t="s">
        <v>89</v>
      </c>
      <c r="B37" s="9" t="s">
        <v>84</v>
      </c>
      <c r="C37" s="9" t="s">
        <v>49</v>
      </c>
      <c r="D37" s="1">
        <v>0</v>
      </c>
      <c r="E37" s="2">
        <v>0</v>
      </c>
      <c r="F37" s="10">
        <f t="shared" ref="F37:F38" si="5">(D37*E37)+D37</f>
        <v>0</v>
      </c>
    </row>
    <row r="38" spans="1:6" ht="55.35" customHeight="1" x14ac:dyDescent="0.25">
      <c r="A38" s="24" t="s">
        <v>90</v>
      </c>
      <c r="B38" s="9" t="s">
        <v>84</v>
      </c>
      <c r="C38" s="9" t="s">
        <v>49</v>
      </c>
      <c r="D38" s="1">
        <v>0</v>
      </c>
      <c r="E38" s="2">
        <v>0</v>
      </c>
      <c r="F38" s="10">
        <f t="shared" si="5"/>
        <v>0</v>
      </c>
    </row>
    <row r="39" spans="1:6" ht="55.35" customHeight="1" x14ac:dyDescent="0.25">
      <c r="A39" s="24" t="s">
        <v>91</v>
      </c>
      <c r="B39" s="9" t="s">
        <v>84</v>
      </c>
      <c r="C39" s="9" t="s">
        <v>49</v>
      </c>
      <c r="D39" s="1">
        <v>0</v>
      </c>
      <c r="E39" s="2">
        <v>0</v>
      </c>
      <c r="F39" s="10">
        <f t="shared" ref="F39:F40" si="6">(D39*E39)+D39</f>
        <v>0</v>
      </c>
    </row>
    <row r="40" spans="1:6" ht="55.35" customHeight="1" x14ac:dyDescent="0.25">
      <c r="A40" s="24" t="s">
        <v>92</v>
      </c>
      <c r="B40" s="9" t="s">
        <v>84</v>
      </c>
      <c r="C40" s="9" t="s">
        <v>49</v>
      </c>
      <c r="D40" s="1">
        <v>0</v>
      </c>
      <c r="E40" s="2">
        <v>0</v>
      </c>
      <c r="F40" s="10">
        <f t="shared" si="6"/>
        <v>0</v>
      </c>
    </row>
    <row r="41" spans="1:6" ht="55.35" customHeight="1" x14ac:dyDescent="0.25">
      <c r="A41" s="14"/>
      <c r="B41" s="15"/>
      <c r="C41" s="15"/>
      <c r="D41" s="16"/>
      <c r="E41" s="28"/>
      <c r="F41" s="17"/>
    </row>
    <row r="42" spans="1:6" ht="55.35" customHeight="1" x14ac:dyDescent="0.25">
      <c r="A42" s="50" t="s">
        <v>119</v>
      </c>
      <c r="B42" s="51"/>
      <c r="C42" s="51"/>
      <c r="D42" s="51"/>
      <c r="E42" s="51"/>
      <c r="F42" s="52"/>
    </row>
    <row r="43" spans="1:6" ht="55.35" customHeight="1" x14ac:dyDescent="0.25">
      <c r="A43" s="53" t="s">
        <v>116</v>
      </c>
      <c r="B43" s="54"/>
      <c r="C43" s="54"/>
      <c r="D43" s="54"/>
      <c r="E43" s="54"/>
      <c r="F43" s="55"/>
    </row>
    <row r="44" spans="1:6" ht="55.35" customHeight="1" x14ac:dyDescent="0.25">
      <c r="A44" s="18" t="str">
        <f t="shared" ref="A44:F44" si="7">A25</f>
        <v>Poste</v>
      </c>
      <c r="B44" s="19" t="str">
        <f t="shared" si="7"/>
        <v>Référence CTP</v>
      </c>
      <c r="C44" s="19" t="str">
        <f t="shared" si="7"/>
        <v>Unité</v>
      </c>
      <c r="D44" s="19" t="str">
        <f t="shared" si="7"/>
        <v>Prix unitaire
(en € HT)</v>
      </c>
      <c r="E44" s="19" t="str">
        <f t="shared" si="7"/>
        <v>TVA
(en %)</v>
      </c>
      <c r="F44" s="19" t="str">
        <f t="shared" si="7"/>
        <v>Prix unitaire
(en € TTC)</v>
      </c>
    </row>
    <row r="45" spans="1:6" ht="55.35" customHeight="1" x14ac:dyDescent="0.25">
      <c r="A45" s="24" t="s">
        <v>64</v>
      </c>
      <c r="B45" s="9" t="s">
        <v>85</v>
      </c>
      <c r="C45" s="9" t="str">
        <f t="shared" ref="C45:C51" si="8">C26</f>
        <v>L'envoi du courrier</v>
      </c>
      <c r="D45" s="36">
        <v>0</v>
      </c>
      <c r="E45" s="2">
        <v>0</v>
      </c>
      <c r="F45" s="34">
        <f t="shared" ref="F45:F51" si="9">(D45*E45)+D45</f>
        <v>0</v>
      </c>
    </row>
    <row r="46" spans="1:6" ht="55.35" customHeight="1" x14ac:dyDescent="0.25">
      <c r="A46" s="24" t="s">
        <v>65</v>
      </c>
      <c r="B46" s="9" t="s">
        <v>85</v>
      </c>
      <c r="C46" s="9" t="str">
        <f t="shared" si="8"/>
        <v>L'envoi du courrier</v>
      </c>
      <c r="D46" s="36">
        <v>0</v>
      </c>
      <c r="E46" s="2">
        <v>0</v>
      </c>
      <c r="F46" s="34">
        <f t="shared" si="9"/>
        <v>0</v>
      </c>
    </row>
    <row r="47" spans="1:6" ht="55.35" customHeight="1" x14ac:dyDescent="0.25">
      <c r="A47" s="24" t="s">
        <v>66</v>
      </c>
      <c r="B47" s="9" t="s">
        <v>85</v>
      </c>
      <c r="C47" s="9" t="str">
        <f t="shared" si="8"/>
        <v>L'envoi du courrier</v>
      </c>
      <c r="D47" s="36">
        <v>0</v>
      </c>
      <c r="E47" s="2">
        <v>0</v>
      </c>
      <c r="F47" s="34">
        <f t="shared" si="9"/>
        <v>0</v>
      </c>
    </row>
    <row r="48" spans="1:6" ht="55.35" customHeight="1" x14ac:dyDescent="0.25">
      <c r="A48" s="24" t="s">
        <v>67</v>
      </c>
      <c r="B48" s="9" t="s">
        <v>85</v>
      </c>
      <c r="C48" s="9" t="str">
        <f t="shared" si="8"/>
        <v>L'envoi du courrier</v>
      </c>
      <c r="D48" s="36">
        <v>0</v>
      </c>
      <c r="E48" s="2">
        <v>0</v>
      </c>
      <c r="F48" s="34">
        <f t="shared" si="9"/>
        <v>0</v>
      </c>
    </row>
    <row r="49" spans="1:6" ht="55.35" customHeight="1" x14ac:dyDescent="0.25">
      <c r="A49" s="24" t="s">
        <v>68</v>
      </c>
      <c r="B49" s="9" t="s">
        <v>85</v>
      </c>
      <c r="C49" s="9" t="str">
        <f t="shared" si="8"/>
        <v>L'envoi du courrier</v>
      </c>
      <c r="D49" s="36">
        <v>0</v>
      </c>
      <c r="E49" s="2">
        <v>0</v>
      </c>
      <c r="F49" s="34">
        <f t="shared" si="9"/>
        <v>0</v>
      </c>
    </row>
    <row r="50" spans="1:6" ht="55.35" customHeight="1" x14ac:dyDescent="0.25">
      <c r="A50" s="24" t="s">
        <v>69</v>
      </c>
      <c r="B50" s="9" t="s">
        <v>85</v>
      </c>
      <c r="C50" s="9" t="str">
        <f t="shared" si="8"/>
        <v>L'envoi du courrier</v>
      </c>
      <c r="D50" s="36">
        <v>0</v>
      </c>
      <c r="E50" s="2">
        <v>0</v>
      </c>
      <c r="F50" s="34">
        <f t="shared" si="9"/>
        <v>0</v>
      </c>
    </row>
    <row r="51" spans="1:6" ht="55.35" customHeight="1" x14ac:dyDescent="0.25">
      <c r="A51" s="24" t="s">
        <v>24</v>
      </c>
      <c r="B51" s="9" t="s">
        <v>85</v>
      </c>
      <c r="C51" s="9" t="str">
        <f t="shared" si="8"/>
        <v>L'impression de la feuille supplémentaire</v>
      </c>
      <c r="D51" s="36">
        <v>0</v>
      </c>
      <c r="E51" s="2">
        <v>0</v>
      </c>
      <c r="F51" s="34">
        <f t="shared" si="9"/>
        <v>0</v>
      </c>
    </row>
    <row r="52" spans="1:6" ht="55.35" customHeight="1" x14ac:dyDescent="0.25">
      <c r="A52" s="64" t="str">
        <f>CONCATENATE(Feuil3!A8)</f>
        <v>Frais d'Affranchissement des envois de LRAR avec LIASSE LIRE</v>
      </c>
      <c r="B52" s="64"/>
      <c r="C52" s="64"/>
      <c r="D52" s="64"/>
      <c r="E52" s="64"/>
      <c r="F52" s="64"/>
    </row>
    <row r="53" spans="1:6" ht="55.35" customHeight="1" x14ac:dyDescent="0.25">
      <c r="A53" s="40" t="str">
        <f t="shared" ref="A53:F53" si="10">A34</f>
        <v>Poste</v>
      </c>
      <c r="B53" s="19" t="str">
        <f t="shared" si="10"/>
        <v>Référence CTP</v>
      </c>
      <c r="C53" s="19" t="str">
        <f t="shared" si="10"/>
        <v>Unité</v>
      </c>
      <c r="D53" s="19" t="str">
        <f t="shared" si="10"/>
        <v>Frais d'affranchissement
(en € HT)</v>
      </c>
      <c r="E53" s="19" t="str">
        <f t="shared" si="10"/>
        <v>TVA
(en %)</v>
      </c>
      <c r="F53" s="19" t="str">
        <f t="shared" si="10"/>
        <v>Frais d'affranchissement
(en € TTC)</v>
      </c>
    </row>
    <row r="54" spans="1:6" ht="55.35" customHeight="1" x14ac:dyDescent="0.25">
      <c r="A54" s="7" t="s">
        <v>27</v>
      </c>
      <c r="B54" s="41" t="s">
        <v>107</v>
      </c>
      <c r="C54" s="9" t="str">
        <f>C35</f>
        <v>Le pli à affranchir</v>
      </c>
      <c r="D54" s="1">
        <v>0</v>
      </c>
      <c r="E54" s="2">
        <v>0</v>
      </c>
      <c r="F54" s="10">
        <f>(D54*E54)+D54</f>
        <v>0</v>
      </c>
    </row>
    <row r="55" spans="1:6" ht="55.35" customHeight="1" x14ac:dyDescent="0.25">
      <c r="A55" s="7" t="s">
        <v>88</v>
      </c>
      <c r="B55" s="41" t="s">
        <v>107</v>
      </c>
      <c r="C55" s="9" t="str">
        <f>C36</f>
        <v>Le pli à affranchir</v>
      </c>
      <c r="D55" s="1">
        <v>0</v>
      </c>
      <c r="E55" s="2">
        <v>0</v>
      </c>
      <c r="F55" s="10">
        <f>(D55*E55)+D55</f>
        <v>0</v>
      </c>
    </row>
    <row r="56" spans="1:6" ht="55.35" customHeight="1" x14ac:dyDescent="0.25">
      <c r="A56" s="7" t="s">
        <v>93</v>
      </c>
      <c r="B56" s="41" t="s">
        <v>107</v>
      </c>
      <c r="C56" s="9" t="str">
        <f>C37</f>
        <v>Le pli à affranchir</v>
      </c>
      <c r="D56" s="1">
        <v>0</v>
      </c>
      <c r="E56" s="2">
        <v>0</v>
      </c>
      <c r="F56" s="10">
        <f>(D56*E56)+D56</f>
        <v>0</v>
      </c>
    </row>
    <row r="57" spans="1:6" ht="55.35" customHeight="1" x14ac:dyDescent="0.25">
      <c r="A57" s="21"/>
      <c r="B57" s="15"/>
      <c r="C57" s="15"/>
      <c r="D57" s="16"/>
      <c r="E57" s="28"/>
      <c r="F57" s="17"/>
    </row>
    <row r="58" spans="1:6" ht="55.35" customHeight="1" x14ac:dyDescent="0.25">
      <c r="A58" s="50" t="s">
        <v>118</v>
      </c>
      <c r="B58" s="51"/>
      <c r="C58" s="51"/>
      <c r="D58" s="51"/>
      <c r="E58" s="51"/>
      <c r="F58" s="52"/>
    </row>
    <row r="59" spans="1:6" ht="55.35" customHeight="1" x14ac:dyDescent="0.25">
      <c r="A59" s="20" t="str">
        <f>A53</f>
        <v>Poste</v>
      </c>
      <c r="B59" s="19" t="str">
        <f>B53</f>
        <v>Référence CTP</v>
      </c>
      <c r="C59" s="19" t="str">
        <f>C53</f>
        <v>Unité</v>
      </c>
      <c r="D59" s="19" t="str">
        <f>D44</f>
        <v>Prix unitaire
(en € HT)</v>
      </c>
      <c r="E59" s="19" t="str">
        <f>E44</f>
        <v>TVA
(en %)</v>
      </c>
      <c r="F59" s="19" t="str">
        <f>F44</f>
        <v>Prix unitaire
(en € TTC)</v>
      </c>
    </row>
    <row r="60" spans="1:6" ht="55.35" customHeight="1" x14ac:dyDescent="0.25">
      <c r="A60" s="24" t="s">
        <v>54</v>
      </c>
      <c r="B60" s="8" t="s">
        <v>94</v>
      </c>
      <c r="C60" s="9" t="s">
        <v>55</v>
      </c>
      <c r="D60" s="33">
        <v>0</v>
      </c>
      <c r="E60" s="2">
        <v>0</v>
      </c>
      <c r="F60" s="34">
        <f>(D60*E60)+D60</f>
        <v>0</v>
      </c>
    </row>
    <row r="61" spans="1:6" ht="55.35" customHeight="1" x14ac:dyDescent="0.25">
      <c r="A61" s="24" t="s">
        <v>53</v>
      </c>
      <c r="B61" s="8" t="s">
        <v>94</v>
      </c>
      <c r="C61" s="9" t="s">
        <v>55</v>
      </c>
      <c r="D61" s="33">
        <v>0</v>
      </c>
      <c r="E61" s="2">
        <v>0</v>
      </c>
      <c r="F61" s="34">
        <f t="shared" ref="F61:F62" si="11">(D61*E61)+D61</f>
        <v>0</v>
      </c>
    </row>
    <row r="62" spans="1:6" ht="55.35" customHeight="1" x14ac:dyDescent="0.25">
      <c r="A62" s="24" t="s">
        <v>52</v>
      </c>
      <c r="B62" s="8" t="s">
        <v>94</v>
      </c>
      <c r="C62" s="9" t="s">
        <v>0</v>
      </c>
      <c r="D62" s="1">
        <v>0</v>
      </c>
      <c r="E62" s="2">
        <v>0</v>
      </c>
      <c r="F62" s="10">
        <f t="shared" si="11"/>
        <v>0</v>
      </c>
    </row>
    <row r="63" spans="1:6" ht="55.35" customHeight="1" x14ac:dyDescent="0.25">
      <c r="A63" s="21"/>
      <c r="B63" s="15"/>
      <c r="C63" s="15"/>
      <c r="D63" s="16"/>
      <c r="E63" s="28"/>
      <c r="F63" s="17"/>
    </row>
    <row r="64" spans="1:6" ht="55.35" customHeight="1" x14ac:dyDescent="0.25">
      <c r="A64" s="50" t="s">
        <v>123</v>
      </c>
      <c r="B64" s="51"/>
      <c r="C64" s="51"/>
      <c r="D64" s="51"/>
      <c r="E64" s="51"/>
      <c r="F64" s="52"/>
    </row>
    <row r="65" spans="1:6" ht="55.35" customHeight="1" x14ac:dyDescent="0.25">
      <c r="A65" s="20" t="str">
        <f t="shared" ref="A65:F65" si="12">A14</f>
        <v>Poste</v>
      </c>
      <c r="B65" s="19" t="str">
        <f t="shared" si="12"/>
        <v>Référence CTP</v>
      </c>
      <c r="C65" s="19" t="str">
        <f t="shared" si="12"/>
        <v>Unité</v>
      </c>
      <c r="D65" s="19" t="str">
        <f t="shared" si="12"/>
        <v>Prix unitaire
(en € HT)</v>
      </c>
      <c r="E65" s="19" t="str">
        <f t="shared" si="12"/>
        <v>TVA
(en %)</v>
      </c>
      <c r="F65" s="19" t="str">
        <f t="shared" si="12"/>
        <v>Prix unitaire
(en € TTC)</v>
      </c>
    </row>
    <row r="66" spans="1:6" ht="55.35" customHeight="1" x14ac:dyDescent="0.25">
      <c r="A66" s="24" t="s">
        <v>109</v>
      </c>
      <c r="B66" s="8" t="s">
        <v>72</v>
      </c>
      <c r="C66" s="9" t="s">
        <v>22</v>
      </c>
      <c r="D66" s="36">
        <v>0</v>
      </c>
      <c r="E66" s="2">
        <v>0</v>
      </c>
      <c r="F66" s="34">
        <f>(D66*E66)+D66</f>
        <v>0</v>
      </c>
    </row>
    <row r="67" spans="1:6" ht="55.35" customHeight="1" x14ac:dyDescent="0.25">
      <c r="A67" s="3"/>
      <c r="B67" s="26"/>
    </row>
    <row r="68" spans="1:6" ht="55.35" customHeight="1" x14ac:dyDescent="0.25">
      <c r="A68" s="50" t="str">
        <f>CONCATENATE("Prix des ",Feuil3!A11)</f>
        <v>Prix des Prestations d'archivage, de restitution et de destruction</v>
      </c>
      <c r="B68" s="51"/>
      <c r="C68" s="51"/>
      <c r="D68" s="51"/>
      <c r="E68" s="51"/>
      <c r="F68" s="52"/>
    </row>
    <row r="69" spans="1:6" ht="55.35" customHeight="1" x14ac:dyDescent="0.25">
      <c r="A69" s="5" t="s">
        <v>2</v>
      </c>
      <c r="B69" s="6" t="str">
        <f>B6</f>
        <v>Référence CTP</v>
      </c>
      <c r="C69" s="6" t="str">
        <f>C6</f>
        <v>Unité</v>
      </c>
      <c r="D69" s="6" t="str">
        <f>D6</f>
        <v>Prix unitaire
(en € HT)</v>
      </c>
      <c r="E69" s="6" t="str">
        <f>E6</f>
        <v>TVA
(en %)</v>
      </c>
      <c r="F69" s="6" t="str">
        <f>F6</f>
        <v>Prix unitaire
(en € TTC)</v>
      </c>
    </row>
    <row r="70" spans="1:6" ht="55.35" customHeight="1" x14ac:dyDescent="0.25">
      <c r="A70" s="27" t="s">
        <v>110</v>
      </c>
      <c r="B70" s="8" t="s">
        <v>95</v>
      </c>
      <c r="C70" s="12" t="s">
        <v>117</v>
      </c>
      <c r="D70" s="36">
        <v>0</v>
      </c>
      <c r="E70" s="2">
        <v>0</v>
      </c>
      <c r="F70" s="35">
        <f>(D70*E70)+D70</f>
        <v>0</v>
      </c>
    </row>
    <row r="71" spans="1:6" ht="55.35" customHeight="1" x14ac:dyDescent="0.25">
      <c r="A71" s="24" t="s">
        <v>16</v>
      </c>
      <c r="B71" s="8" t="s">
        <v>96</v>
      </c>
      <c r="C71" s="9" t="s">
        <v>18</v>
      </c>
      <c r="D71" s="1">
        <v>0</v>
      </c>
      <c r="E71" s="2">
        <v>0</v>
      </c>
      <c r="F71" s="10">
        <f>(D71*E71)+D71</f>
        <v>0</v>
      </c>
    </row>
    <row r="73" spans="1:6" ht="55.35" customHeight="1" x14ac:dyDescent="0.25">
      <c r="B73" s="29"/>
      <c r="C73" s="30" t="s">
        <v>36</v>
      </c>
      <c r="D73" s="69"/>
      <c r="E73" s="69"/>
      <c r="F73" s="69"/>
    </row>
    <row r="74" spans="1:6" ht="55.35" customHeight="1" x14ac:dyDescent="0.25">
      <c r="B74" s="29"/>
      <c r="C74" s="31" t="s">
        <v>37</v>
      </c>
      <c r="D74" s="70"/>
      <c r="E74" s="70"/>
      <c r="F74" s="70"/>
    </row>
    <row r="75" spans="1:6" ht="55.35" customHeight="1" x14ac:dyDescent="0.25">
      <c r="B75" s="29"/>
      <c r="C75" s="32" t="s">
        <v>38</v>
      </c>
      <c r="D75" s="66" t="s">
        <v>39</v>
      </c>
      <c r="E75" s="66"/>
      <c r="F75" s="66"/>
    </row>
    <row r="76" spans="1:6" ht="55.35" customHeight="1" x14ac:dyDescent="0.25">
      <c r="B76" s="68" t="s">
        <v>40</v>
      </c>
      <c r="C76" s="68"/>
      <c r="D76" s="66" t="s">
        <v>41</v>
      </c>
      <c r="E76" s="66"/>
      <c r="F76" s="66"/>
    </row>
    <row r="77" spans="1:6" ht="55.35" customHeight="1" x14ac:dyDescent="0.25">
      <c r="D77" s="66" t="s">
        <v>42</v>
      </c>
      <c r="E77" s="66"/>
      <c r="F77" s="66"/>
    </row>
    <row r="78" spans="1:6" ht="55.35" customHeight="1" x14ac:dyDescent="0.25">
      <c r="D78" s="66" t="s">
        <v>43</v>
      </c>
      <c r="E78" s="66"/>
      <c r="F78" s="66"/>
    </row>
    <row r="79" spans="1:6" ht="55.35" customHeight="1" x14ac:dyDescent="0.25">
      <c r="D79" s="67"/>
      <c r="E79" s="67"/>
      <c r="F79" s="67"/>
    </row>
  </sheetData>
  <sheetProtection selectLockedCells="1"/>
  <mergeCells count="22">
    <mergeCell ref="D78:F78"/>
    <mergeCell ref="D79:F79"/>
    <mergeCell ref="B76:C76"/>
    <mergeCell ref="D73:F73"/>
    <mergeCell ref="D74:F74"/>
    <mergeCell ref="D75:F75"/>
    <mergeCell ref="D76:F76"/>
    <mergeCell ref="D77:F77"/>
    <mergeCell ref="A68:F68"/>
    <mergeCell ref="A23:F23"/>
    <mergeCell ref="A24:F24"/>
    <mergeCell ref="A42:F42"/>
    <mergeCell ref="A1:F1"/>
    <mergeCell ref="A13:F13"/>
    <mergeCell ref="A3:F3"/>
    <mergeCell ref="A5:F5"/>
    <mergeCell ref="A64:F64"/>
    <mergeCell ref="A33:F33"/>
    <mergeCell ref="A43:F43"/>
    <mergeCell ref="A52:F52"/>
    <mergeCell ref="A58:F58"/>
    <mergeCell ref="A4:F4"/>
  </mergeCells>
  <dataValidations count="1">
    <dataValidation allowBlank="1" showInputMessage="1" showErrorMessage="1" prompt="veuillez indiquer le tarif d'affranchissement applicable par les services de La poste au 1er mars 2025" sqref="D35:D40 D54:D56"/>
  </dataValidations>
  <pageMargins left="0.70866141732283472" right="0.70866141732283472" top="0.74803149606299213" bottom="0.74803149606299213" header="0.31496062992125984" footer="0.31496062992125984"/>
  <pageSetup paperSize="8" scale="65" orientation="landscape" verticalDpi="1200" r:id="rId1"/>
  <headerFooter>
    <oddHeader>&amp;C&amp;F/&amp;A</oddHeader>
    <oddFooter>&amp;C&amp;N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9" tint="-0.499984740745262"/>
  </sheetPr>
  <dimension ref="A1:G92"/>
  <sheetViews>
    <sheetView zoomScaleNormal="100" workbookViewId="0">
      <selection activeCell="A81" sqref="A81:D81"/>
    </sheetView>
  </sheetViews>
  <sheetFormatPr baseColWidth="10" defaultColWidth="11.5" defaultRowHeight="15" x14ac:dyDescent="0.25"/>
  <cols>
    <col min="1" max="1" width="65.375" style="4" customWidth="1"/>
    <col min="2" max="5" width="24.75" style="3" customWidth="1"/>
    <col min="6" max="6" width="12" bestFit="1" customWidth="1"/>
    <col min="7" max="7" width="30.5" style="3" customWidth="1"/>
    <col min="8" max="8" width="25.625" style="3" customWidth="1"/>
    <col min="9" max="16384" width="11.5" style="3"/>
  </cols>
  <sheetData>
    <row r="1" spans="1:5" ht="55.35" customHeight="1" x14ac:dyDescent="0.25">
      <c r="A1" s="56" t="s">
        <v>124</v>
      </c>
      <c r="B1" s="57"/>
      <c r="C1" s="57"/>
      <c r="D1" s="57"/>
      <c r="E1" s="57"/>
    </row>
    <row r="2" spans="1:5" ht="55.35" customHeight="1" thickBot="1" x14ac:dyDescent="0.3"/>
    <row r="3" spans="1:5" ht="55.35" customHeight="1" thickBot="1" x14ac:dyDescent="0.3">
      <c r="A3" s="59" t="s">
        <v>44</v>
      </c>
      <c r="B3" s="60"/>
      <c r="C3" s="60"/>
      <c r="D3" s="60"/>
      <c r="E3" s="62"/>
    </row>
    <row r="4" spans="1:5" ht="55.35" customHeight="1" x14ac:dyDescent="0.25">
      <c r="A4" s="65" t="s">
        <v>73</v>
      </c>
      <c r="B4" s="65"/>
      <c r="C4" s="65"/>
      <c r="D4" s="65"/>
      <c r="E4" s="65"/>
    </row>
    <row r="5" spans="1:5" ht="55.35" customHeight="1" x14ac:dyDescent="0.25">
      <c r="A5" s="63" t="s">
        <v>122</v>
      </c>
      <c r="B5" s="63"/>
      <c r="C5" s="63"/>
      <c r="D5" s="63"/>
      <c r="E5" s="63"/>
    </row>
    <row r="6" spans="1:5" ht="55.35" customHeight="1" x14ac:dyDescent="0.25">
      <c r="A6" s="5" t="s">
        <v>2</v>
      </c>
      <c r="B6" s="6" t="s">
        <v>1</v>
      </c>
      <c r="C6" s="6" t="s">
        <v>11</v>
      </c>
      <c r="D6" s="6" t="s">
        <v>4</v>
      </c>
      <c r="E6" s="6" t="s">
        <v>12</v>
      </c>
    </row>
    <row r="7" spans="1:5" ht="55.35" customHeight="1" x14ac:dyDescent="0.25">
      <c r="A7" s="7" t="str">
        <f>BPU!A7</f>
        <v>Initialisation et démarrage des prestations</v>
      </c>
      <c r="B7" s="9" t="s">
        <v>13</v>
      </c>
      <c r="C7" s="9">
        <v>1</v>
      </c>
      <c r="D7" s="10">
        <v>0</v>
      </c>
      <c r="E7" s="10">
        <f>D7*C7</f>
        <v>0</v>
      </c>
    </row>
    <row r="8" spans="1:5" ht="55.35" customHeight="1" x14ac:dyDescent="0.25">
      <c r="A8" s="7" t="str">
        <f>BPU!A8</f>
        <v>Droit d'accès à la solution de gestion du courrier et d'archivage incluant l'ensemble des fonctionnalités et portails de la solution</v>
      </c>
      <c r="B8" s="7" t="str">
        <f>BPU!C8</f>
        <v>Forfait unique de droit d'accès par organisme bénéficiaire</v>
      </c>
      <c r="C8" s="9">
        <v>116</v>
      </c>
      <c r="D8" s="10">
        <v>0</v>
      </c>
      <c r="E8" s="10">
        <f>D8*C8</f>
        <v>0</v>
      </c>
    </row>
    <row r="9" spans="1:5" ht="55.35" customHeight="1" x14ac:dyDescent="0.25">
      <c r="A9" s="7" t="str">
        <f>BPU!A9</f>
        <v>Continuité de l'activité, sécurisation des prestations et des données, hébergement et consultation des envois, gestion des environnements</v>
      </c>
      <c r="B9" s="9" t="s">
        <v>6</v>
      </c>
      <c r="C9" s="9">
        <f>116*4</f>
        <v>464</v>
      </c>
      <c r="D9" s="10">
        <v>0</v>
      </c>
      <c r="E9" s="10">
        <f t="shared" ref="E9:E11" si="0">D9*C9</f>
        <v>0</v>
      </c>
    </row>
    <row r="10" spans="1:5" ht="55.35" customHeight="1" x14ac:dyDescent="0.25">
      <c r="A10" s="7" t="str">
        <f>BPU!A10</f>
        <v xml:space="preserve">Fourniture d'un moyen d’identification numérique à niveau de confiance élevé (au sens du règlement eIDAS) d'une durée de validité correspondant à la durée de l'accord-cadre (4 ans). </v>
      </c>
      <c r="B10" s="11" t="s">
        <v>9</v>
      </c>
      <c r="C10" s="11">
        <v>116</v>
      </c>
      <c r="D10" s="10">
        <v>0</v>
      </c>
      <c r="E10" s="10">
        <f t="shared" si="0"/>
        <v>0</v>
      </c>
    </row>
    <row r="11" spans="1:5" ht="55.35" customHeight="1" x14ac:dyDescent="0.25">
      <c r="A11" s="7" t="str">
        <f>BPU!A11</f>
        <v>Fourniture d'un service de gestion d'annuaire et de recueil de consentement</v>
      </c>
      <c r="B11" s="9" t="s">
        <v>19</v>
      </c>
      <c r="C11" s="9">
        <v>1</v>
      </c>
      <c r="D11" s="10">
        <v>0</v>
      </c>
      <c r="E11" s="10">
        <f t="shared" si="0"/>
        <v>0</v>
      </c>
    </row>
    <row r="12" spans="1:5" ht="55.35" customHeight="1" x14ac:dyDescent="0.25">
      <c r="A12" s="76" t="s">
        <v>31</v>
      </c>
      <c r="B12" s="72"/>
      <c r="C12" s="72"/>
      <c r="D12" s="72"/>
      <c r="E12" s="38">
        <f>SUM(E7:E11)</f>
        <v>0</v>
      </c>
    </row>
    <row r="13" spans="1:5" ht="55.35" customHeight="1" x14ac:dyDescent="0.25">
      <c r="A13" s="58" t="s">
        <v>121</v>
      </c>
      <c r="B13" s="58"/>
      <c r="C13" s="58"/>
      <c r="D13" s="58"/>
      <c r="E13" s="58"/>
    </row>
    <row r="14" spans="1:5" ht="55.35" customHeight="1" x14ac:dyDescent="0.25">
      <c r="A14" s="5" t="s">
        <v>2</v>
      </c>
      <c r="B14" s="6" t="str">
        <f>B6</f>
        <v>Unité</v>
      </c>
      <c r="C14" s="6" t="str">
        <f>C6</f>
        <v>Quantité</v>
      </c>
      <c r="D14" s="6" t="str">
        <f>D6</f>
        <v>Prix unitaire
(en € TTC)</v>
      </c>
      <c r="E14" s="6" t="str">
        <f>E6</f>
        <v>Total
(en € TTC)</v>
      </c>
    </row>
    <row r="15" spans="1:5" ht="55.35" customHeight="1" x14ac:dyDescent="0.25">
      <c r="A15" s="27" t="str">
        <f>BPU!A15</f>
        <v>Participation et organisation d'un webinaire de présentation du service d'envoi et d'archivage de lettres recommandées (y compris réalisation d'une FAQ)</v>
      </c>
      <c r="B15" s="8" t="str">
        <f>BPU!C15</f>
        <v>Forfait unique</v>
      </c>
      <c r="C15" s="12">
        <v>1</v>
      </c>
      <c r="D15" s="10">
        <v>0</v>
      </c>
      <c r="E15" s="10">
        <f t="shared" ref="E15:E21" si="1">D15*C15</f>
        <v>0</v>
      </c>
    </row>
    <row r="16" spans="1:5" ht="55.35" customHeight="1" x14ac:dyDescent="0.25">
      <c r="A16" s="27" t="str">
        <f>BPU!A16</f>
        <v>Participation et organisation aux réunions de pilotage (réunions de cadrage, réunions bimestrielle d'exploitation, réunions annuelles) du service d'envoi et d'archivage de lettres recommandées</v>
      </c>
      <c r="B16" s="8" t="str">
        <f>BPU!C16</f>
        <v>Forfait annuel</v>
      </c>
      <c r="C16" s="13">
        <v>4</v>
      </c>
      <c r="D16" s="10">
        <v>0</v>
      </c>
      <c r="E16" s="10">
        <f t="shared" si="1"/>
        <v>0</v>
      </c>
    </row>
    <row r="17" spans="1:5" ht="55.35" customHeight="1" x14ac:dyDescent="0.25">
      <c r="A17" s="27" t="str">
        <f>BPU!A17</f>
        <v>Reporting d'exploitation du service d'envoi et d'archivage de lettres recommandées (reporting mensuel,  bilans annuels)</v>
      </c>
      <c r="B17" s="8" t="str">
        <f>BPU!C17</f>
        <v>Forfait annuel</v>
      </c>
      <c r="C17" s="13">
        <v>4</v>
      </c>
      <c r="D17" s="10">
        <v>0</v>
      </c>
      <c r="E17" s="10">
        <f t="shared" si="1"/>
        <v>0</v>
      </c>
    </row>
    <row r="18" spans="1:5" ht="55.35" customHeight="1" x14ac:dyDescent="0.25">
      <c r="A18" s="27" t="str">
        <f>BPU!A18</f>
        <v xml:space="preserve">Accompagnement et mise au point du webinaire de promotion de la LRE auprès des Référents Entreprise (Assurance Maladie) </v>
      </c>
      <c r="B18" s="8" t="str">
        <f>BPU!C18</f>
        <v>Forfait unique d'accompagnement</v>
      </c>
      <c r="C18" s="9">
        <v>1</v>
      </c>
      <c r="D18" s="10">
        <v>0</v>
      </c>
      <c r="E18" s="10">
        <f t="shared" si="1"/>
        <v>0</v>
      </c>
    </row>
    <row r="19" spans="1:5" ht="55.35" customHeight="1" x14ac:dyDescent="0.25">
      <c r="A19" s="27" t="str">
        <f>BPU!A19</f>
        <v xml:space="preserve">Accompagnement et mise au point du support de communication de promotion de la LRE  destiné aux Référents Entreprise (Assurance Maladie) </v>
      </c>
      <c r="B19" s="8" t="str">
        <f>BPU!C19</f>
        <v>Forfait unique d'accompagnement</v>
      </c>
      <c r="C19" s="9">
        <v>1</v>
      </c>
      <c r="D19" s="10">
        <v>0</v>
      </c>
      <c r="E19" s="10">
        <f t="shared" si="1"/>
        <v>0</v>
      </c>
    </row>
    <row r="20" spans="1:5" ht="55.35" customHeight="1" x14ac:dyDescent="0.25">
      <c r="A20" s="27" t="str">
        <f>BPU!A20</f>
        <v xml:space="preserve"> Organisation de formation web à distance à l'utilisation de l'interface de consultation (socle obligatoire)</v>
      </c>
      <c r="B20" s="8" t="str">
        <f>BPU!C20</f>
        <v>Forfait pour 4 sessions</v>
      </c>
      <c r="C20" s="9">
        <v>1</v>
      </c>
      <c r="D20" s="10">
        <v>0</v>
      </c>
      <c r="E20" s="10">
        <f t="shared" si="1"/>
        <v>0</v>
      </c>
    </row>
    <row r="21" spans="1:5" ht="55.35" customHeight="1" x14ac:dyDescent="0.25">
      <c r="A21" s="27" t="str">
        <f>BPU!A21</f>
        <v xml:space="preserve"> Organisation de formation web à distance à l'utilisation de l'interface de consultation (à la survenance du besoin)</v>
      </c>
      <c r="B21" s="8" t="str">
        <f>BPU!C21</f>
        <v>Forfait par session</v>
      </c>
      <c r="C21" s="9">
        <v>1</v>
      </c>
      <c r="D21" s="10">
        <v>0</v>
      </c>
      <c r="E21" s="10">
        <f t="shared" si="1"/>
        <v>0</v>
      </c>
    </row>
    <row r="22" spans="1:5" ht="55.35" customHeight="1" x14ac:dyDescent="0.25">
      <c r="A22" s="72" t="s">
        <v>31</v>
      </c>
      <c r="B22" s="72"/>
      <c r="C22" s="72"/>
      <c r="D22" s="72"/>
      <c r="E22" s="38">
        <f>SUM(E15:E21)</f>
        <v>0</v>
      </c>
    </row>
    <row r="23" spans="1:5" ht="55.35" customHeight="1" x14ac:dyDescent="0.25">
      <c r="A23" s="50" t="s">
        <v>120</v>
      </c>
      <c r="B23" s="51"/>
      <c r="C23" s="51"/>
      <c r="D23" s="51"/>
      <c r="E23" s="52"/>
    </row>
    <row r="24" spans="1:5" ht="55.35" customHeight="1" x14ac:dyDescent="0.25">
      <c r="A24" s="53" t="str">
        <f>CONCATENATE("Prix des ",Feuil3!A4)</f>
        <v>Prix des Envoi de LRAR en CI PREMIUM</v>
      </c>
      <c r="B24" s="54"/>
      <c r="C24" s="54"/>
      <c r="D24" s="54"/>
      <c r="E24" s="55"/>
    </row>
    <row r="25" spans="1:5" ht="55.35" customHeight="1" x14ac:dyDescent="0.25">
      <c r="A25" s="18" t="str">
        <f>A14</f>
        <v>Poste</v>
      </c>
      <c r="B25" s="19" t="str">
        <f>B14</f>
        <v>Unité</v>
      </c>
      <c r="C25" s="19" t="str">
        <f>C14</f>
        <v>Quantité</v>
      </c>
      <c r="D25" s="19" t="str">
        <f>D14</f>
        <v>Prix unitaire
(en € TTC)</v>
      </c>
      <c r="E25" s="19" t="str">
        <f>E14</f>
        <v>Total
(en € TTC)</v>
      </c>
    </row>
    <row r="26" spans="1:5" ht="55.35" customHeight="1" x14ac:dyDescent="0.25">
      <c r="A26" s="24" t="str">
        <f>BPU!A26</f>
        <v>Envoi en lettre recommandée CI PREMIUM d'un courrier imprimé en quadrichromie composé d'1 feuille recto / verso</v>
      </c>
      <c r="B26" s="9" t="s">
        <v>22</v>
      </c>
      <c r="C26" s="46">
        <v>3113800</v>
      </c>
      <c r="D26" s="10">
        <f>BPU!F26</f>
        <v>0</v>
      </c>
      <c r="E26" s="10">
        <f t="shared" ref="E26:E32" si="2">D26*C26</f>
        <v>0</v>
      </c>
    </row>
    <row r="27" spans="1:5" ht="55.35" customHeight="1" x14ac:dyDescent="0.25">
      <c r="A27" s="24" t="str">
        <f>BPU!A27</f>
        <v>Envoi en lettre recommandée CI PREMIUM d'un courrier imprimé en quadrichromie composé de 2 feuilles recto / verso</v>
      </c>
      <c r="B27" s="9" t="s">
        <v>22</v>
      </c>
      <c r="C27" s="46">
        <v>1748300</v>
      </c>
      <c r="D27" s="10">
        <f>BPU!F27</f>
        <v>0</v>
      </c>
      <c r="E27" s="10">
        <f t="shared" si="2"/>
        <v>0</v>
      </c>
    </row>
    <row r="28" spans="1:5" ht="55.35" customHeight="1" x14ac:dyDescent="0.25">
      <c r="A28" s="24" t="str">
        <f>BPU!A28</f>
        <v>Envoi en lettre recommandée CI PREMIUM d'un courrier imprimé en quadrichromie composé de 3 feuilles recto / verso</v>
      </c>
      <c r="B28" s="9" t="s">
        <v>22</v>
      </c>
      <c r="C28" s="46">
        <v>746400</v>
      </c>
      <c r="D28" s="10">
        <f>BPU!F28</f>
        <v>0</v>
      </c>
      <c r="E28" s="10">
        <f t="shared" si="2"/>
        <v>0</v>
      </c>
    </row>
    <row r="29" spans="1:5" ht="55.35" customHeight="1" x14ac:dyDescent="0.25">
      <c r="A29" s="24" t="str">
        <f>BPU!A29</f>
        <v>Envoi en lettre recommandée CI PREMIUM d'un courrier imprimé en quadrichromie composé de 4 feuilles recto / verso</v>
      </c>
      <c r="B29" s="9" t="s">
        <v>22</v>
      </c>
      <c r="C29" s="46">
        <v>295900</v>
      </c>
      <c r="D29" s="10">
        <f>BPU!F29</f>
        <v>0</v>
      </c>
      <c r="E29" s="10">
        <f t="shared" si="2"/>
        <v>0</v>
      </c>
    </row>
    <row r="30" spans="1:5" ht="55.35" customHeight="1" x14ac:dyDescent="0.25">
      <c r="A30" s="24" t="str">
        <f>BPU!A30</f>
        <v>Envoi en lettre recommandée CI PREMIUM d'un courrier imprimé en quadrichromie composé de 5 feuilles recto / verso</v>
      </c>
      <c r="B30" s="9" t="s">
        <v>22</v>
      </c>
      <c r="C30" s="46">
        <v>170000</v>
      </c>
      <c r="D30" s="10">
        <f>BPU!F30</f>
        <v>0</v>
      </c>
      <c r="E30" s="10">
        <f t="shared" si="2"/>
        <v>0</v>
      </c>
    </row>
    <row r="31" spans="1:5" ht="55.35" customHeight="1" x14ac:dyDescent="0.25">
      <c r="A31" s="24" t="str">
        <f>BPU!A31</f>
        <v>Envoi en lettre recommandée CI PREMIUM d'un courrier imprimé en quadrichromie composé de 6 feuilles recto / verso</v>
      </c>
      <c r="B31" s="9" t="str">
        <f>BPU!C26</f>
        <v>L'envoi du courrier</v>
      </c>
      <c r="C31" s="46">
        <v>356300</v>
      </c>
      <c r="D31" s="10">
        <f>BPU!F31</f>
        <v>0</v>
      </c>
      <c r="E31" s="10">
        <f t="shared" si="2"/>
        <v>0</v>
      </c>
    </row>
    <row r="32" spans="1:5" ht="55.35" customHeight="1" x14ac:dyDescent="0.25">
      <c r="A32" s="24" t="str">
        <f>BPU!A32</f>
        <v>Une feuille supplémentaire au-delà de 6 en quadrichromie, avec impression Recto Verso</v>
      </c>
      <c r="B32" s="9" t="str">
        <f>BPU!C27</f>
        <v>L'envoi du courrier</v>
      </c>
      <c r="C32" s="46">
        <v>783500</v>
      </c>
      <c r="D32" s="10">
        <f>BPU!F32</f>
        <v>0</v>
      </c>
      <c r="E32" s="10">
        <f t="shared" si="2"/>
        <v>0</v>
      </c>
    </row>
    <row r="33" spans="1:5" ht="55.35" customHeight="1" x14ac:dyDescent="0.25">
      <c r="A33" s="72" t="s">
        <v>47</v>
      </c>
      <c r="B33" s="72"/>
      <c r="C33" s="72"/>
      <c r="D33" s="72"/>
      <c r="E33" s="38">
        <f>SUM(E26:E32)</f>
        <v>0</v>
      </c>
    </row>
    <row r="34" spans="1:5" ht="55.35" customHeight="1" x14ac:dyDescent="0.25">
      <c r="A34" s="64" t="str">
        <f>CONCATENATE(Feuil3!A5)</f>
        <v>Frais d'affranchissement des envois de LRAR en CI PREMIUM</v>
      </c>
      <c r="B34" s="64"/>
      <c r="C34" s="64"/>
      <c r="D34" s="64"/>
      <c r="E34" s="64"/>
    </row>
    <row r="35" spans="1:5" ht="55.35" customHeight="1" x14ac:dyDescent="0.25">
      <c r="A35" s="20" t="str">
        <f>A25</f>
        <v>Poste</v>
      </c>
      <c r="B35" s="19" t="str">
        <f>B25</f>
        <v>Unité</v>
      </c>
      <c r="C35" s="19" t="s">
        <v>50</v>
      </c>
      <c r="D35" s="19" t="str">
        <f>D25</f>
        <v>Prix unitaire
(en € TTC)</v>
      </c>
      <c r="E35" s="19" t="s">
        <v>51</v>
      </c>
    </row>
    <row r="36" spans="1:5" ht="55.35" customHeight="1" x14ac:dyDescent="0.25">
      <c r="A36" s="24" t="str">
        <f>BPU!A35</f>
        <v>Affranchissement d'une lettre recommandé CI PREMIUM  G3  (J+3) avec AR numérique dont le poids est inférieur ou égal à 50g avec un niveau de recommandation en R1/ TOUTE France</v>
      </c>
      <c r="B36" s="9" t="s">
        <v>49</v>
      </c>
      <c r="C36" s="46">
        <v>643070</v>
      </c>
      <c r="D36" s="10">
        <v>0</v>
      </c>
      <c r="E36" s="10">
        <f t="shared" ref="E36:E41" si="3">D36*C36</f>
        <v>0</v>
      </c>
    </row>
    <row r="37" spans="1:5" ht="55.35" customHeight="1" x14ac:dyDescent="0.25">
      <c r="A37" s="24" t="str">
        <f>BPU!A36</f>
        <v>Affranchissement d'une lettre recommandé CI PREMIUM  G3  (J+3) avec AR numérique dont le poids est inférieur ou égal à 50g avec un niveau de recommandation en R1/ DEPARTEMENT</v>
      </c>
      <c r="B37" s="9" t="s">
        <v>49</v>
      </c>
      <c r="C37" s="46">
        <v>5787630</v>
      </c>
      <c r="D37" s="10">
        <v>0</v>
      </c>
      <c r="E37" s="10">
        <f t="shared" si="3"/>
        <v>0</v>
      </c>
    </row>
    <row r="38" spans="1:5" ht="55.35" customHeight="1" x14ac:dyDescent="0.25">
      <c r="A38" s="24" t="str">
        <f>BPU!A37</f>
        <v>Affranchissement d'une lettre recommandé CI PREMIUM  G3  (J+3) avec AR numérique dont le poids  COMPRIS entre 51g  et 100 g avec un niveau de recommandation en R1/ TOUTE France</v>
      </c>
      <c r="B38" s="9" t="s">
        <v>49</v>
      </c>
      <c r="C38" s="46">
        <v>54845</v>
      </c>
      <c r="D38" s="10">
        <v>0</v>
      </c>
      <c r="E38" s="10">
        <f t="shared" si="3"/>
        <v>0</v>
      </c>
    </row>
    <row r="39" spans="1:5" ht="55.35" customHeight="1" x14ac:dyDescent="0.25">
      <c r="A39" s="24" t="str">
        <f>BPU!A38</f>
        <v>Affranchissement d'une lettre recommandé CI PREMIUM  G3  (J+3) avec AR numérique dont le poids  COMPRIS entre 51g  et 100 g avec un niveau de recommandation en R1/ DEPARTEMENT</v>
      </c>
      <c r="B39" s="9" t="s">
        <v>49</v>
      </c>
      <c r="C39" s="46">
        <v>493605</v>
      </c>
      <c r="D39" s="10">
        <v>0</v>
      </c>
      <c r="E39" s="10">
        <f t="shared" si="3"/>
        <v>0</v>
      </c>
    </row>
    <row r="40" spans="1:5" ht="55.35" customHeight="1" x14ac:dyDescent="0.25">
      <c r="A40" s="24" t="str">
        <f>BPU!A39</f>
        <v>Affranchissement d'une lettre recommandé CI PREMIUM  G3  (J+3) avec AR numérique dont le poids  est compris entre 101g  et 350 g avec un niveau de recommandation en R1/ TOUTE France</v>
      </c>
      <c r="B40" s="9" t="s">
        <v>49</v>
      </c>
      <c r="C40" s="46">
        <v>23505</v>
      </c>
      <c r="D40" s="10">
        <v>0</v>
      </c>
      <c r="E40" s="10">
        <f t="shared" si="3"/>
        <v>0</v>
      </c>
    </row>
    <row r="41" spans="1:5" ht="55.35" customHeight="1" x14ac:dyDescent="0.25">
      <c r="A41" s="24" t="str">
        <f>BPU!A40</f>
        <v>Affranchissement d'une lettre recommandé CI PREMIUM  G3  (J+3) avec AR numérique dont le poids  est compris entre 101g  et 350 g avec un niveau de recommandation en R1/ DEPARTEMENT</v>
      </c>
      <c r="B41" s="9" t="s">
        <v>49</v>
      </c>
      <c r="C41" s="46">
        <v>211545</v>
      </c>
      <c r="D41" s="10">
        <v>0</v>
      </c>
      <c r="E41" s="10">
        <f t="shared" si="3"/>
        <v>0</v>
      </c>
    </row>
    <row r="42" spans="1:5" ht="55.35" customHeight="1" x14ac:dyDescent="0.25">
      <c r="A42" s="72" t="s">
        <v>47</v>
      </c>
      <c r="B42" s="72"/>
      <c r="C42" s="72"/>
      <c r="D42" s="72"/>
      <c r="E42" s="10">
        <f>SUM(E36:E41)</f>
        <v>0</v>
      </c>
    </row>
    <row r="43" spans="1:5" ht="55.35" customHeight="1" x14ac:dyDescent="0.25">
      <c r="A43" s="72" t="s">
        <v>47</v>
      </c>
      <c r="B43" s="72"/>
      <c r="C43" s="72"/>
      <c r="D43" s="72"/>
      <c r="E43" s="38">
        <f>+E33+E42</f>
        <v>0</v>
      </c>
    </row>
    <row r="44" spans="1:5" ht="55.35" customHeight="1" x14ac:dyDescent="0.25">
      <c r="A44" s="50" t="s">
        <v>119</v>
      </c>
      <c r="B44" s="51"/>
      <c r="C44" s="51"/>
      <c r="D44" s="51"/>
      <c r="E44" s="52"/>
    </row>
    <row r="45" spans="1:5" ht="55.35" customHeight="1" x14ac:dyDescent="0.25">
      <c r="A45" s="53" t="str">
        <f>CONCATENATE("Prix des ",Feuil3!A7)</f>
        <v>Prix des Envoi de LRAR avec LIASSE LIRE</v>
      </c>
      <c r="B45" s="54"/>
      <c r="C45" s="54"/>
      <c r="D45" s="54"/>
      <c r="E45" s="55"/>
    </row>
    <row r="46" spans="1:5" ht="55.35" customHeight="1" x14ac:dyDescent="0.25">
      <c r="A46" s="18" t="str">
        <f>A25</f>
        <v>Poste</v>
      </c>
      <c r="B46" s="19" t="str">
        <f>B25</f>
        <v>Unité</v>
      </c>
      <c r="C46" s="19" t="str">
        <f>C25</f>
        <v>Quantité</v>
      </c>
      <c r="D46" s="19" t="str">
        <f>D25</f>
        <v>Prix unitaire
(en € TTC)</v>
      </c>
      <c r="E46" s="19" t="str">
        <f>E25</f>
        <v>Total
(en € TTC)</v>
      </c>
    </row>
    <row r="47" spans="1:5" ht="55.35" customHeight="1" x14ac:dyDescent="0.25">
      <c r="A47" s="24" t="str">
        <f>BPU!A45</f>
        <v>Envoi en lettre recommandée avec LIASSE LIRE d'un courrier imprimé en quadrichromie composé d'1 feuille recto / verso</v>
      </c>
      <c r="B47" s="9" t="str">
        <f>B26</f>
        <v>L'envoi du courrier</v>
      </c>
      <c r="C47" s="46">
        <v>6200</v>
      </c>
      <c r="D47" s="10">
        <v>0</v>
      </c>
      <c r="E47" s="10">
        <f t="shared" ref="E47:E53" si="4">D47*C47</f>
        <v>0</v>
      </c>
    </row>
    <row r="48" spans="1:5" ht="55.35" customHeight="1" x14ac:dyDescent="0.25">
      <c r="A48" s="24" t="str">
        <f>BPU!A46</f>
        <v>Envoi en lettre recommandée avec LIASSE LIRE d'un courrier imprimé en quadrichromie composé de 2 feuilles recto / verso</v>
      </c>
      <c r="B48" s="9" t="str">
        <f>B27</f>
        <v>L'envoi du courrier</v>
      </c>
      <c r="C48" s="46">
        <v>3500</v>
      </c>
      <c r="D48" s="10">
        <v>0</v>
      </c>
      <c r="E48" s="10">
        <f t="shared" si="4"/>
        <v>0</v>
      </c>
    </row>
    <row r="49" spans="1:5" ht="55.35" customHeight="1" x14ac:dyDescent="0.25">
      <c r="A49" s="24" t="str">
        <f>BPU!A47</f>
        <v>Envoi en lettre recommandée avec LIASSE LIRE d'un courrier imprimé en quadrichromie composé de 3 feuilles recto / verso</v>
      </c>
      <c r="B49" s="9" t="str">
        <f>B28</f>
        <v>L'envoi du courrier</v>
      </c>
      <c r="C49" s="46">
        <v>1500</v>
      </c>
      <c r="D49" s="10">
        <v>0</v>
      </c>
      <c r="E49" s="10">
        <f t="shared" si="4"/>
        <v>0</v>
      </c>
    </row>
    <row r="50" spans="1:5" ht="55.35" customHeight="1" x14ac:dyDescent="0.25">
      <c r="A50" s="24" t="str">
        <f>BPU!A48</f>
        <v>Envoi en lettre recommandée avec LIASSE LIRE d'un courrier imprimé en quadrichromie composé de 4 feuilles recto / verso</v>
      </c>
      <c r="B50" s="9" t="str">
        <f>B29</f>
        <v>L'envoi du courrier</v>
      </c>
      <c r="C50" s="46">
        <v>600</v>
      </c>
      <c r="D50" s="10">
        <v>0</v>
      </c>
      <c r="E50" s="10">
        <f t="shared" si="4"/>
        <v>0</v>
      </c>
    </row>
    <row r="51" spans="1:5" ht="55.35" customHeight="1" x14ac:dyDescent="0.25">
      <c r="A51" s="24" t="str">
        <f>BPU!A49</f>
        <v>Envoi en lettre recommandée avec LIASSE LIRE d'un courrier imprimé en quadrichromie composé de 5 feuilles recto / verso</v>
      </c>
      <c r="B51" s="9" t="str">
        <f>B50</f>
        <v>L'envoi du courrier</v>
      </c>
      <c r="C51" s="46">
        <v>300</v>
      </c>
      <c r="D51" s="10">
        <v>0</v>
      </c>
      <c r="E51" s="10">
        <f t="shared" si="4"/>
        <v>0</v>
      </c>
    </row>
    <row r="52" spans="1:5" ht="55.35" customHeight="1" x14ac:dyDescent="0.25">
      <c r="A52" s="24" t="str">
        <f>BPU!A50</f>
        <v>Envoi en lettre recommandée avec LIASSE LIRE d'un courrier imprimé en quadrichromie composé de 6 feuilles recto / verso</v>
      </c>
      <c r="B52" s="9" t="str">
        <f>B31</f>
        <v>L'envoi du courrier</v>
      </c>
      <c r="C52" s="46">
        <v>700</v>
      </c>
      <c r="D52" s="10">
        <v>0</v>
      </c>
      <c r="E52" s="10">
        <f t="shared" si="4"/>
        <v>0</v>
      </c>
    </row>
    <row r="53" spans="1:5" ht="55.35" customHeight="1" x14ac:dyDescent="0.25">
      <c r="A53" s="24" t="str">
        <f>BPU!A51</f>
        <v>Une feuille supplémentaire au-delà de 6 en quadrichromie, avec impression Recto Verso</v>
      </c>
      <c r="B53" s="9" t="str">
        <f>B32</f>
        <v>L'envoi du courrier</v>
      </c>
      <c r="C53" s="46">
        <v>1600</v>
      </c>
      <c r="D53" s="10">
        <v>0</v>
      </c>
      <c r="E53" s="10">
        <f t="shared" si="4"/>
        <v>0</v>
      </c>
    </row>
    <row r="54" spans="1:5" ht="55.35" customHeight="1" x14ac:dyDescent="0.25">
      <c r="A54" s="72" t="s">
        <v>47</v>
      </c>
      <c r="B54" s="72"/>
      <c r="C54" s="72"/>
      <c r="D54" s="72"/>
      <c r="E54" s="38">
        <f>SUM(E47:E53)</f>
        <v>0</v>
      </c>
    </row>
    <row r="55" spans="1:5" ht="55.35" customHeight="1" x14ac:dyDescent="0.25">
      <c r="A55" s="64" t="s">
        <v>30</v>
      </c>
      <c r="B55" s="64"/>
      <c r="C55" s="64"/>
      <c r="D55" s="64"/>
      <c r="E55" s="64"/>
    </row>
    <row r="56" spans="1:5" ht="55.35" customHeight="1" x14ac:dyDescent="0.25">
      <c r="A56" s="40" t="str">
        <f>A35</f>
        <v>Poste</v>
      </c>
      <c r="B56" s="19" t="str">
        <f>B35</f>
        <v>Unité</v>
      </c>
      <c r="C56" s="19" t="str">
        <f>C35</f>
        <v>Frais d'affranchissement
(en € HT)</v>
      </c>
      <c r="D56" s="19" t="str">
        <f>D35</f>
        <v>Prix unitaire
(en € TTC)</v>
      </c>
      <c r="E56" s="19" t="str">
        <f>E35</f>
        <v>Frais d'affranchissement
(en € TTC)</v>
      </c>
    </row>
    <row r="57" spans="1:5" ht="55.35" customHeight="1" x14ac:dyDescent="0.25">
      <c r="A57" s="24" t="str">
        <f>BPU!A54</f>
        <v>Affranchissement d'une lettre recommandé avec LIASSE LIRE avec AR dont le poids est inférieur ou égal à 20g avec un niveau de recommandation en R1</v>
      </c>
      <c r="B57" s="9" t="str">
        <f>B36</f>
        <v>Le pli à affranchir</v>
      </c>
      <c r="C57" s="46">
        <v>9700</v>
      </c>
      <c r="D57" s="10">
        <v>0</v>
      </c>
      <c r="E57" s="10">
        <f t="shared" ref="E57:E59" si="5">D57*C57</f>
        <v>0</v>
      </c>
    </row>
    <row r="58" spans="1:5" ht="55.35" customHeight="1" x14ac:dyDescent="0.25">
      <c r="A58" s="24" t="str">
        <f>BPU!A55</f>
        <v>Affranchissement d'une lettre recommandé avec LIASSE LIRE avec AR dont le poids est compris entre 21g et 50g avec un niveau de recommandation en R1</v>
      </c>
      <c r="B58" s="9" t="str">
        <f>B37</f>
        <v>Le pli à affranchir</v>
      </c>
      <c r="C58" s="46">
        <v>3900</v>
      </c>
      <c r="D58" s="10">
        <v>0</v>
      </c>
      <c r="E58" s="10">
        <f t="shared" si="5"/>
        <v>0</v>
      </c>
    </row>
    <row r="59" spans="1:5" ht="55.35" customHeight="1" x14ac:dyDescent="0.25">
      <c r="A59" s="24" t="str">
        <f>BPU!A56</f>
        <v>Affranchissement d'une lettre recommandé avec LIASSE LIRE avec AR dont le poids est compris entre 51g et 100g avec un niveau de recommandation en R1</v>
      </c>
      <c r="B59" s="9" t="str">
        <f>B38</f>
        <v>Le pli à affranchir</v>
      </c>
      <c r="C59" s="46">
        <v>800</v>
      </c>
      <c r="D59" s="10">
        <v>0</v>
      </c>
      <c r="E59" s="10">
        <f t="shared" si="5"/>
        <v>0</v>
      </c>
    </row>
    <row r="60" spans="1:5" ht="55.35" customHeight="1" x14ac:dyDescent="0.25">
      <c r="A60" s="72" t="s">
        <v>47</v>
      </c>
      <c r="B60" s="72"/>
      <c r="C60" s="72"/>
      <c r="D60" s="72"/>
      <c r="E60" s="38">
        <f>SUM(E57:E59)</f>
        <v>0</v>
      </c>
    </row>
    <row r="61" spans="1:5" ht="55.35" customHeight="1" x14ac:dyDescent="0.25">
      <c r="A61" s="72" t="s">
        <v>47</v>
      </c>
      <c r="B61" s="72"/>
      <c r="C61" s="72"/>
      <c r="D61" s="72"/>
      <c r="E61" s="38">
        <f>+E54+E60</f>
        <v>0</v>
      </c>
    </row>
    <row r="62" spans="1:5" ht="55.35" customHeight="1" x14ac:dyDescent="0.25">
      <c r="A62" s="50" t="s">
        <v>118</v>
      </c>
      <c r="B62" s="51"/>
      <c r="C62" s="51"/>
      <c r="D62" s="51"/>
      <c r="E62" s="52"/>
    </row>
    <row r="63" spans="1:5" ht="55.35" customHeight="1" x14ac:dyDescent="0.25">
      <c r="A63" s="20" t="str">
        <f>A56</f>
        <v>Poste</v>
      </c>
      <c r="B63" s="19" t="str">
        <f>B56</f>
        <v>Unité</v>
      </c>
      <c r="C63" s="19" t="str">
        <f>C46</f>
        <v>Quantité</v>
      </c>
      <c r="D63" s="19" t="str">
        <f>D46</f>
        <v>Prix unitaire
(en € TTC)</v>
      </c>
      <c r="E63" s="19" t="str">
        <f>E46</f>
        <v>Total
(en € TTC)</v>
      </c>
    </row>
    <row r="64" spans="1:5" ht="55.35" customHeight="1" x14ac:dyDescent="0.25">
      <c r="A64" s="24" t="str">
        <f>BPU!A60</f>
        <v>Traitement (réception, gestion, numérisation, etc.) d'une preuve physique de dépôt ou de distribution</v>
      </c>
      <c r="B64" s="9" t="s">
        <v>55</v>
      </c>
      <c r="C64" s="46">
        <v>6332300</v>
      </c>
      <c r="D64" s="10">
        <v>0</v>
      </c>
      <c r="E64" s="10">
        <f t="shared" ref="E64:E66" si="6">D64*C64</f>
        <v>0</v>
      </c>
    </row>
    <row r="65" spans="1:6" ht="55.35" customHeight="1" x14ac:dyDescent="0.25">
      <c r="A65" s="24" t="str">
        <f>BPU!A61</f>
        <v>Traitement (réception, gestion, numérisation, etc.) d'une preuve physique de non distribution</v>
      </c>
      <c r="B65" s="9" t="s">
        <v>55</v>
      </c>
      <c r="C65" s="46">
        <v>896300</v>
      </c>
      <c r="D65" s="10">
        <v>0</v>
      </c>
      <c r="E65" s="10">
        <f t="shared" si="6"/>
        <v>0</v>
      </c>
    </row>
    <row r="66" spans="1:6" ht="55.35" customHeight="1" x14ac:dyDescent="0.25">
      <c r="A66" s="24" t="str">
        <f>BPU!A62</f>
        <v xml:space="preserve">Fourniture d'un service de gestion des preuves manquantes et des réclamations </v>
      </c>
      <c r="B66" s="9" t="s">
        <v>0</v>
      </c>
      <c r="C66" s="9">
        <v>464</v>
      </c>
      <c r="D66" s="10">
        <v>0</v>
      </c>
      <c r="E66" s="10">
        <f t="shared" si="6"/>
        <v>0</v>
      </c>
    </row>
    <row r="67" spans="1:6" ht="55.35" customHeight="1" x14ac:dyDescent="0.25">
      <c r="A67" s="72" t="s">
        <v>47</v>
      </c>
      <c r="B67" s="72"/>
      <c r="C67" s="72"/>
      <c r="D67" s="72"/>
      <c r="E67" s="38">
        <f>SUM(E64:E66)</f>
        <v>0</v>
      </c>
    </row>
    <row r="68" spans="1:6" ht="55.35" customHeight="1" x14ac:dyDescent="0.25">
      <c r="A68" s="50" t="str">
        <f>CONCATENATE("Prix des ",Feuil3!A10)</f>
        <v>Prix des Prestations d'envoi de LRE</v>
      </c>
      <c r="B68" s="51"/>
      <c r="C68" s="51"/>
      <c r="D68" s="51"/>
      <c r="E68" s="52"/>
    </row>
    <row r="69" spans="1:6" ht="55.35" customHeight="1" x14ac:dyDescent="0.2">
      <c r="A69" s="20" t="str">
        <f>A14</f>
        <v>Poste</v>
      </c>
      <c r="B69" s="19" t="str">
        <f>B14</f>
        <v>Unité</v>
      </c>
      <c r="C69" s="19" t="str">
        <f>C14</f>
        <v>Quantité</v>
      </c>
      <c r="D69" s="19" t="str">
        <f>D14</f>
        <v>Prix unitaire
(en € TTC)</v>
      </c>
      <c r="E69" s="19" t="str">
        <f>E14</f>
        <v>Total
(en € TTC)</v>
      </c>
      <c r="F69" s="3"/>
    </row>
    <row r="70" spans="1:6" ht="55.35" customHeight="1" x14ac:dyDescent="0.25">
      <c r="A70" s="24" t="str">
        <f>BPU!A66</f>
        <v xml:space="preserve">Envoi d'une lettre recommandée électronique qualifiée </v>
      </c>
      <c r="B70" s="9" t="s">
        <v>22</v>
      </c>
      <c r="C70" s="46">
        <v>3247600</v>
      </c>
      <c r="D70" s="10">
        <v>0</v>
      </c>
      <c r="E70" s="10">
        <f t="shared" ref="E70" si="7">D70*C70</f>
        <v>0</v>
      </c>
    </row>
    <row r="71" spans="1:6" ht="55.35" customHeight="1" x14ac:dyDescent="0.25">
      <c r="A71" s="72" t="s">
        <v>47</v>
      </c>
      <c r="B71" s="72"/>
      <c r="C71" s="72"/>
      <c r="D71" s="72"/>
      <c r="E71" s="38">
        <f>SUM(E70:E70)</f>
        <v>0</v>
      </c>
    </row>
    <row r="72" spans="1:6" ht="55.35" customHeight="1" x14ac:dyDescent="0.25">
      <c r="A72" s="50" t="str">
        <f>CONCATENATE("Prix des ",Feuil3!A11)</f>
        <v>Prix des Prestations d'archivage, de restitution et de destruction</v>
      </c>
      <c r="B72" s="51"/>
      <c r="C72" s="51"/>
      <c r="D72" s="51"/>
      <c r="E72" s="52"/>
      <c r="F72" s="42"/>
    </row>
    <row r="73" spans="1:6" ht="55.35" customHeight="1" x14ac:dyDescent="0.25">
      <c r="A73" s="5" t="s">
        <v>2</v>
      </c>
      <c r="B73" s="6" t="str">
        <f>B6</f>
        <v>Unité</v>
      </c>
      <c r="C73" s="6" t="str">
        <f>C6</f>
        <v>Quantité</v>
      </c>
      <c r="D73" s="6" t="str">
        <f>D6</f>
        <v>Prix unitaire
(en € TTC)</v>
      </c>
      <c r="E73" s="6" t="str">
        <f>E6</f>
        <v>Total
(en € TTC)</v>
      </c>
    </row>
    <row r="74" spans="1:6" ht="55.35" customHeight="1" x14ac:dyDescent="0.25">
      <c r="A74" s="27" t="str">
        <f>BPU!A70</f>
        <v>Archivage électronique à valeur probatoire 10 ans au sein d'un coffre-fort électronique des courriers et preuves de dépôt, distribution et non distribution</v>
      </c>
      <c r="B74" s="12" t="s">
        <v>17</v>
      </c>
      <c r="C74" s="46">
        <v>31428600</v>
      </c>
      <c r="D74" s="10">
        <v>0</v>
      </c>
      <c r="E74" s="10">
        <f t="shared" ref="E74:E75" si="8">D74*C74</f>
        <v>0</v>
      </c>
    </row>
    <row r="75" spans="1:6" ht="55.35" customHeight="1" x14ac:dyDescent="0.25">
      <c r="A75" s="27" t="str">
        <f>BPU!A71</f>
        <v>Restitution de tous les documents archivés sur support électronique en fin d'accord-cadre</v>
      </c>
      <c r="B75" s="9" t="s">
        <v>18</v>
      </c>
      <c r="C75" s="9">
        <v>116</v>
      </c>
      <c r="D75" s="10">
        <v>0</v>
      </c>
      <c r="E75" s="10">
        <f t="shared" si="8"/>
        <v>0</v>
      </c>
    </row>
    <row r="76" spans="1:6" ht="55.35" customHeight="1" x14ac:dyDescent="0.2">
      <c r="A76" s="72" t="s">
        <v>47</v>
      </c>
      <c r="B76" s="72"/>
      <c r="C76" s="72"/>
      <c r="D76" s="72"/>
      <c r="E76" s="38">
        <f>SUM(E74:E75)</f>
        <v>0</v>
      </c>
      <c r="F76" s="3"/>
    </row>
    <row r="77" spans="1:6" ht="55.35" customHeight="1" x14ac:dyDescent="0.2">
      <c r="A77" s="73" t="s">
        <v>48</v>
      </c>
      <c r="B77" s="73"/>
      <c r="C77" s="73"/>
      <c r="D77" s="73"/>
      <c r="E77" s="73"/>
      <c r="F77" s="3"/>
    </row>
    <row r="78" spans="1:6" ht="55.35" customHeight="1" x14ac:dyDescent="0.2">
      <c r="A78" s="71" t="s">
        <v>97</v>
      </c>
      <c r="B78" s="71"/>
      <c r="C78" s="71"/>
      <c r="D78" s="71"/>
      <c r="E78" s="22">
        <f>E12</f>
        <v>0</v>
      </c>
      <c r="F78" s="3"/>
    </row>
    <row r="79" spans="1:6" ht="55.35" customHeight="1" x14ac:dyDescent="0.2">
      <c r="A79" s="75" t="s">
        <v>98</v>
      </c>
      <c r="B79" s="75"/>
      <c r="C79" s="75"/>
      <c r="D79" s="75"/>
      <c r="E79" s="22">
        <f>E22</f>
        <v>0</v>
      </c>
      <c r="F79" s="3"/>
    </row>
    <row r="80" spans="1:6" ht="55.35" customHeight="1" x14ac:dyDescent="0.2">
      <c r="A80" s="71" t="s">
        <v>99</v>
      </c>
      <c r="B80" s="71"/>
      <c r="C80" s="71"/>
      <c r="D80" s="71"/>
      <c r="E80" s="22">
        <f>E43</f>
        <v>0</v>
      </c>
      <c r="F80" s="3"/>
    </row>
    <row r="81" spans="1:7" ht="55.35" customHeight="1" x14ac:dyDescent="0.2">
      <c r="A81" s="71" t="s">
        <v>100</v>
      </c>
      <c r="B81" s="71"/>
      <c r="C81" s="71"/>
      <c r="D81" s="71"/>
      <c r="E81" s="22">
        <f>E61</f>
        <v>0</v>
      </c>
      <c r="F81" s="3"/>
    </row>
    <row r="82" spans="1:7" ht="55.35" customHeight="1" x14ac:dyDescent="0.2">
      <c r="A82" s="71" t="s">
        <v>101</v>
      </c>
      <c r="B82" s="71"/>
      <c r="C82" s="71"/>
      <c r="D82" s="71"/>
      <c r="E82" s="22">
        <f>E67</f>
        <v>0</v>
      </c>
      <c r="F82" s="3"/>
    </row>
    <row r="83" spans="1:7" ht="55.35" customHeight="1" x14ac:dyDescent="0.2">
      <c r="A83" s="71" t="s">
        <v>102</v>
      </c>
      <c r="B83" s="71"/>
      <c r="C83" s="71"/>
      <c r="D83" s="71"/>
      <c r="E83" s="22">
        <f>E71</f>
        <v>0</v>
      </c>
      <c r="F83" s="3"/>
    </row>
    <row r="84" spans="1:7" ht="50.45" customHeight="1" x14ac:dyDescent="0.25">
      <c r="A84" s="71" t="s">
        <v>103</v>
      </c>
      <c r="B84" s="71"/>
      <c r="C84" s="71"/>
      <c r="D84" s="71"/>
      <c r="E84" s="22">
        <f>E76</f>
        <v>0</v>
      </c>
    </row>
    <row r="85" spans="1:7" ht="55.35" customHeight="1" x14ac:dyDescent="0.25">
      <c r="A85" s="74" t="s">
        <v>104</v>
      </c>
      <c r="B85" s="74"/>
      <c r="C85" s="74"/>
      <c r="D85" s="74"/>
      <c r="E85" s="22">
        <f>SUM(E78:E84)</f>
        <v>0</v>
      </c>
      <c r="F85" s="44"/>
      <c r="G85"/>
    </row>
    <row r="86" spans="1:7" ht="55.35" customHeight="1" x14ac:dyDescent="0.25">
      <c r="F86" s="45"/>
      <c r="G86"/>
    </row>
    <row r="87" spans="1:7" ht="55.35" customHeight="1" x14ac:dyDescent="0.25">
      <c r="B87" s="29"/>
      <c r="C87" s="30" t="s">
        <v>36</v>
      </c>
      <c r="D87" s="44"/>
      <c r="E87" s="44"/>
      <c r="F87" s="43"/>
      <c r="G87"/>
    </row>
    <row r="88" spans="1:7" ht="55.35" customHeight="1" x14ac:dyDescent="0.25">
      <c r="B88" s="29"/>
      <c r="C88" s="31" t="s">
        <v>37</v>
      </c>
      <c r="D88" s="45"/>
      <c r="E88" s="45"/>
      <c r="F88" s="43"/>
      <c r="G88"/>
    </row>
    <row r="89" spans="1:7" ht="55.35" customHeight="1" x14ac:dyDescent="0.25">
      <c r="B89" s="29"/>
      <c r="C89" s="32" t="s">
        <v>38</v>
      </c>
      <c r="D89" s="43" t="s">
        <v>39</v>
      </c>
      <c r="E89" s="43"/>
      <c r="F89" s="43"/>
      <c r="G89"/>
    </row>
    <row r="90" spans="1:7" ht="55.35" customHeight="1" x14ac:dyDescent="0.25">
      <c r="B90" s="68" t="s">
        <v>40</v>
      </c>
      <c r="C90" s="68"/>
      <c r="D90" s="43" t="s">
        <v>41</v>
      </c>
      <c r="E90" s="43"/>
      <c r="F90" s="43"/>
      <c r="G90"/>
    </row>
    <row r="91" spans="1:7" x14ac:dyDescent="0.25">
      <c r="B91" s="37"/>
      <c r="D91" s="43" t="s">
        <v>42</v>
      </c>
      <c r="E91" s="43"/>
    </row>
    <row r="92" spans="1:7" x14ac:dyDescent="0.25">
      <c r="B92" s="37"/>
      <c r="D92" s="43" t="s">
        <v>43</v>
      </c>
      <c r="E92" s="43"/>
    </row>
  </sheetData>
  <mergeCells count="35">
    <mergeCell ref="A76:D76"/>
    <mergeCell ref="A43:D43"/>
    <mergeCell ref="A61:D61"/>
    <mergeCell ref="A45:E45"/>
    <mergeCell ref="A55:E55"/>
    <mergeCell ref="A62:E62"/>
    <mergeCell ref="A44:E44"/>
    <mergeCell ref="A22:D22"/>
    <mergeCell ref="A33:D33"/>
    <mergeCell ref="A42:D42"/>
    <mergeCell ref="A54:D54"/>
    <mergeCell ref="A24:E24"/>
    <mergeCell ref="A34:E34"/>
    <mergeCell ref="A1:E1"/>
    <mergeCell ref="A3:E3"/>
    <mergeCell ref="A4:E4"/>
    <mergeCell ref="A5:E5"/>
    <mergeCell ref="A13:E13"/>
    <mergeCell ref="A12:D12"/>
    <mergeCell ref="B90:C90"/>
    <mergeCell ref="A23:E23"/>
    <mergeCell ref="A84:D84"/>
    <mergeCell ref="A60:D60"/>
    <mergeCell ref="A67:D67"/>
    <mergeCell ref="A68:E68"/>
    <mergeCell ref="A72:E72"/>
    <mergeCell ref="A71:D71"/>
    <mergeCell ref="A77:E77"/>
    <mergeCell ref="A78:D78"/>
    <mergeCell ref="A85:D85"/>
    <mergeCell ref="A79:D79"/>
    <mergeCell ref="A80:D80"/>
    <mergeCell ref="A81:D81"/>
    <mergeCell ref="A82:D82"/>
    <mergeCell ref="A83:D83"/>
  </mergeCells>
  <dataValidations count="1">
    <dataValidation allowBlank="1" showInputMessage="1" showErrorMessage="1" prompt="veuillez indiquer le tarif d'affranchissement applicable par les services de La poste au 1er mars 2025" sqref="C36:C41 C57:C59"/>
  </dataValidations>
  <pageMargins left="0.70866141732283472" right="0.70866141732283472" top="0.74803149606299213" bottom="0.74803149606299213" header="0.31496062992125984" footer="0.31496062992125984"/>
  <pageSetup paperSize="8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11"/>
  <sheetViews>
    <sheetView workbookViewId="0">
      <selection activeCell="A7" sqref="A7"/>
    </sheetView>
  </sheetViews>
  <sheetFormatPr baseColWidth="10" defaultRowHeight="15" x14ac:dyDescent="0.25"/>
  <sheetData>
    <row r="1" spans="1:1" x14ac:dyDescent="0.25">
      <c r="A1" t="s">
        <v>15</v>
      </c>
    </row>
    <row r="2" spans="1:1" x14ac:dyDescent="0.25">
      <c r="A2" t="s">
        <v>32</v>
      </c>
    </row>
    <row r="3" spans="1:1" x14ac:dyDescent="0.25">
      <c r="A3" t="s">
        <v>45</v>
      </c>
    </row>
    <row r="4" spans="1:1" x14ac:dyDescent="0.25">
      <c r="A4" t="s">
        <v>33</v>
      </c>
    </row>
    <row r="5" spans="1:1" x14ac:dyDescent="0.25">
      <c r="A5" t="s">
        <v>29</v>
      </c>
    </row>
    <row r="6" spans="1:1" x14ac:dyDescent="0.25">
      <c r="A6" t="s">
        <v>46</v>
      </c>
    </row>
    <row r="7" spans="1:1" x14ac:dyDescent="0.25">
      <c r="A7" t="s">
        <v>34</v>
      </c>
    </row>
    <row r="8" spans="1:1" x14ac:dyDescent="0.25">
      <c r="A8" t="s">
        <v>30</v>
      </c>
    </row>
    <row r="9" spans="1:1" x14ac:dyDescent="0.25">
      <c r="A9" t="s">
        <v>35</v>
      </c>
    </row>
    <row r="10" spans="1:1" x14ac:dyDescent="0.25">
      <c r="A10" t="s">
        <v>26</v>
      </c>
    </row>
    <row r="11" spans="1:1" x14ac:dyDescent="0.25">
      <c r="A11" t="s">
        <v>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fa63fa1-427f-4efc-9e2f-0c73c8d7c53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C96DAF2073D4438301E60A11AA0CF0" ma:contentTypeVersion="16" ma:contentTypeDescription="Crée un document." ma:contentTypeScope="" ma:versionID="56af9f91376d5da9f3d41d04751e5a63">
  <xsd:schema xmlns:xsd="http://www.w3.org/2001/XMLSchema" xmlns:xs="http://www.w3.org/2001/XMLSchema" xmlns:p="http://schemas.microsoft.com/office/2006/metadata/properties" xmlns:ns3="cfa63fa1-427f-4efc-9e2f-0c73c8d7c539" xmlns:ns4="1ac88a69-671a-4367-a80c-0ebaa965020d" targetNamespace="http://schemas.microsoft.com/office/2006/metadata/properties" ma:root="true" ma:fieldsID="2f0cf13a657e8337801947376ab2cc5a" ns3:_="" ns4:_="">
    <xsd:import namespace="cfa63fa1-427f-4efc-9e2f-0c73c8d7c539"/>
    <xsd:import namespace="1ac88a69-671a-4367-a80c-0ebaa965020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a63fa1-427f-4efc-9e2f-0c73c8d7c5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88a69-671a-4367-a80c-0ebaa965020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CF1212-677A-4BC4-8138-2599DC5CCEBC}">
  <ds:schemaRefs>
    <ds:schemaRef ds:uri="cfa63fa1-427f-4efc-9e2f-0c73c8d7c539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1ac88a69-671a-4367-a80c-0ebaa965020d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1D8CEA-C1BB-41D3-8A85-6093F49B5F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a63fa1-427f-4efc-9e2f-0c73c8d7c539"/>
    <ds:schemaRef ds:uri="1ac88a69-671a-4367-a80c-0ebaa96502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E00211-D326-46F5-BBD9-F8AE149034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BPU</vt:lpstr>
      <vt:lpstr>DQE 2026</vt:lpstr>
      <vt:lpstr>Feuil3</vt:lpstr>
      <vt:lpstr>BPU!Zone_d_impression</vt:lpstr>
      <vt:lpstr>'DQE 2026'!Zone_d_impression</vt:lpstr>
    </vt:vector>
  </TitlesOfParts>
  <Manager/>
  <Company>Docapost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TERRIEN Jean-Yves</dc:creator>
  <cp:keywords/>
  <dc:description/>
  <cp:lastModifiedBy>TIKOUIRT ANAIS (CNAM / Paris)</cp:lastModifiedBy>
  <cp:revision/>
  <cp:lastPrinted>2026-01-09T17:50:48Z</cp:lastPrinted>
  <dcterms:created xsi:type="dcterms:W3CDTF">2023-02-16T17:15:47Z</dcterms:created>
  <dcterms:modified xsi:type="dcterms:W3CDTF">2026-01-30T15:33:34Z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0x01010024C96DAF2073D4438301E60A11AA0CF0</vt:lpwstr>
  </property>
</Properties>
</file>